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mu\08 04.04－資産運用2022.04\00 マニュアル　済\チェック用\年次ルーティンショートカット\HP(年度）\2024年度作成中\作成中　2507月臨時第3回（令和6年度運用状況HPアップ）\2.資産運用残高及び利回り状況(エクセル）\"/>
    </mc:Choice>
  </mc:AlternateContent>
  <xr:revisionPtr revIDLastSave="0" documentId="13_ncr:1_{9AD2E4BF-93A6-4CFC-897D-013F62D7CC10}" xr6:coauthVersionLast="47" xr6:coauthVersionMax="47" xr10:uidLastSave="{00000000-0000-0000-0000-000000000000}"/>
  <bookViews>
    <workbookView xWindow="1335" yWindow="1365" windowWidth="27465" windowHeight="14115" xr2:uid="{00000000-000D-0000-FFFF-FFFF00000000}"/>
  </bookViews>
  <sheets>
    <sheet name="建退共（百万円単位）" sheetId="1" r:id="rId1"/>
  </sheets>
  <definedNames>
    <definedName name="_xlnm.Print_Area" localSheetId="0">'建退共（百万円単位）'!$A$1:$V$116</definedName>
    <definedName name="_xlnm.Print_Titles" localSheetId="0">'建退共（百万円単位）'!$2:$2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1" i="1" l="1"/>
  <c r="R60" i="1"/>
  <c r="R59" i="1"/>
  <c r="R56" i="1"/>
  <c r="R55" i="1"/>
  <c r="R53" i="1"/>
  <c r="R52" i="1"/>
  <c r="R51" i="1"/>
  <c r="R50" i="1"/>
  <c r="R48" i="1"/>
  <c r="O61" i="1" l="1"/>
  <c r="O60" i="1"/>
  <c r="O59" i="1"/>
  <c r="O56" i="1"/>
  <c r="O55" i="1"/>
  <c r="O54" i="1"/>
  <c r="O53" i="1"/>
  <c r="O52" i="1"/>
  <c r="O51" i="1"/>
  <c r="O50" i="1"/>
  <c r="O48" i="1"/>
  <c r="L48" i="1"/>
  <c r="L61" i="1"/>
  <c r="L60" i="1"/>
  <c r="L59" i="1"/>
  <c r="L56" i="1"/>
  <c r="L55" i="1"/>
  <c r="L54" i="1"/>
  <c r="L53" i="1"/>
  <c r="L52" i="1"/>
  <c r="L51" i="1"/>
  <c r="L50" i="1"/>
  <c r="I61" i="1"/>
  <c r="I60" i="1"/>
  <c r="I59" i="1"/>
  <c r="I56" i="1"/>
  <c r="I55" i="1"/>
  <c r="I54" i="1"/>
  <c r="I53" i="1"/>
  <c r="I52" i="1"/>
  <c r="I51" i="1"/>
  <c r="I50" i="1"/>
  <c r="I48" i="1"/>
  <c r="F61" i="1"/>
  <c r="F60" i="1"/>
  <c r="F59" i="1"/>
  <c r="F56" i="1"/>
  <c r="F55" i="1"/>
  <c r="F54" i="1"/>
  <c r="F53" i="1"/>
  <c r="F52" i="1"/>
  <c r="F51" i="1"/>
  <c r="F50" i="1"/>
  <c r="F48" i="1"/>
  <c r="R41" i="1"/>
  <c r="R40" i="1"/>
  <c r="R39" i="1"/>
  <c r="R36" i="1"/>
  <c r="R35" i="1"/>
  <c r="R34" i="1"/>
  <c r="R33" i="1"/>
  <c r="R32" i="1"/>
  <c r="R31" i="1"/>
  <c r="R30" i="1"/>
  <c r="R28" i="1"/>
  <c r="I38" i="1"/>
  <c r="L41" i="1"/>
  <c r="O41" i="1"/>
  <c r="O32" i="1"/>
  <c r="O31" i="1"/>
  <c r="O28" i="1"/>
  <c r="O40" i="1"/>
  <c r="O39" i="1"/>
  <c r="O35" i="1"/>
  <c r="O34" i="1"/>
  <c r="O33" i="1"/>
  <c r="O30" i="1"/>
  <c r="I41" i="1"/>
  <c r="F41" i="1"/>
  <c r="L40" i="1"/>
  <c r="I40" i="1"/>
  <c r="F40" i="1"/>
  <c r="L39" i="1"/>
  <c r="I39" i="1"/>
  <c r="F39" i="1"/>
  <c r="F38" i="1"/>
  <c r="I37" i="1"/>
  <c r="F37" i="1"/>
  <c r="L36" i="1"/>
  <c r="I36" i="1"/>
  <c r="F36" i="1"/>
  <c r="L35" i="1"/>
  <c r="I35" i="1"/>
  <c r="F35" i="1"/>
  <c r="L34" i="1"/>
  <c r="I34" i="1"/>
  <c r="F34" i="1"/>
  <c r="L33" i="1"/>
  <c r="I33" i="1"/>
  <c r="F33" i="1"/>
  <c r="L32" i="1"/>
  <c r="I32" i="1"/>
  <c r="F32" i="1"/>
  <c r="L30" i="1"/>
  <c r="I30" i="1"/>
  <c r="F30" i="1"/>
  <c r="L28" i="1"/>
  <c r="I28" i="1"/>
  <c r="F28" i="1"/>
  <c r="N36" i="1"/>
  <c r="O36" i="1" s="1"/>
  <c r="N11" i="1"/>
  <c r="N15" i="1"/>
  <c r="I7" i="1"/>
  <c r="I8" i="1"/>
  <c r="I10" i="1"/>
  <c r="I18" i="1"/>
  <c r="I19" i="1"/>
  <c r="I17" i="1"/>
  <c r="F9" i="1"/>
  <c r="F10" i="1"/>
  <c r="F12" i="1"/>
  <c r="F13" i="1"/>
  <c r="F14" i="1"/>
  <c r="F18" i="1"/>
  <c r="F19" i="1"/>
  <c r="F16" i="1"/>
  <c r="F17" i="1"/>
  <c r="K15" i="1"/>
  <c r="I13" i="1"/>
  <c r="I12" i="1"/>
  <c r="L11" i="1"/>
  <c r="K11" i="1"/>
  <c r="F15" i="1" l="1"/>
  <c r="I11" i="1"/>
  <c r="I21" i="1" s="1"/>
  <c r="N21" i="1"/>
  <c r="F11" i="1"/>
  <c r="F21" i="1" s="1"/>
</calcChain>
</file>

<file path=xl/sharedStrings.xml><?xml version="1.0" encoding="utf-8"?>
<sst xmlns="http://schemas.openxmlformats.org/spreadsheetml/2006/main" count="406" uniqueCount="65">
  <si>
    <t xml:space="preserve">        （単位：百万円、％）</t>
    <rPh sb="12" eb="14">
      <t>ヒャクマン</t>
    </rPh>
    <phoneticPr fontId="4"/>
  </si>
  <si>
    <t>運用の方法等</t>
    <rPh sb="0" eb="2">
      <t>ウンヨウ</t>
    </rPh>
    <rPh sb="3" eb="5">
      <t>ホウホウ</t>
    </rPh>
    <rPh sb="5" eb="6">
      <t>トウ</t>
    </rPh>
    <phoneticPr fontId="4"/>
  </si>
  <si>
    <t>資産額</t>
    <rPh sb="0" eb="2">
      <t>シサン</t>
    </rPh>
    <rPh sb="2" eb="3">
      <t>ガク</t>
    </rPh>
    <phoneticPr fontId="2"/>
  </si>
  <si>
    <t>構成比</t>
    <rPh sb="0" eb="1">
      <t>カマエ</t>
    </rPh>
    <rPh sb="1" eb="2">
      <t>シゲル</t>
    </rPh>
    <rPh sb="2" eb="3">
      <t>ヒリツ</t>
    </rPh>
    <phoneticPr fontId="2"/>
  </si>
  <si>
    <t>利回り</t>
    <rPh sb="0" eb="1">
      <t>リ</t>
    </rPh>
    <rPh sb="1" eb="2">
      <t>カイ</t>
    </rPh>
    <phoneticPr fontId="2"/>
  </si>
  <si>
    <t>自　家　運　用</t>
    <rPh sb="0" eb="3">
      <t>ジカ</t>
    </rPh>
    <rPh sb="4" eb="7">
      <t>ウンヨウ</t>
    </rPh>
    <phoneticPr fontId="4"/>
  </si>
  <si>
    <t>国債</t>
    <rPh sb="0" eb="1">
      <t>クニ</t>
    </rPh>
    <phoneticPr fontId="4"/>
  </si>
  <si>
    <t>政府保証債</t>
  </si>
  <si>
    <t>金融債</t>
  </si>
  <si>
    <t>預　金</t>
    <rPh sb="0" eb="3">
      <t>ヨキン</t>
    </rPh>
    <phoneticPr fontId="4"/>
  </si>
  <si>
    <t>短期運用</t>
    <rPh sb="2" eb="4">
      <t>ウンヨウ</t>
    </rPh>
    <phoneticPr fontId="4"/>
  </si>
  <si>
    <t>普通預金</t>
    <rPh sb="0" eb="2">
      <t>フツウ</t>
    </rPh>
    <rPh sb="2" eb="4">
      <t>ヨキン</t>
    </rPh>
    <phoneticPr fontId="4"/>
  </si>
  <si>
    <t>財政融資資金預託金</t>
    <rPh sb="0" eb="2">
      <t>ザイセイ</t>
    </rPh>
    <rPh sb="2" eb="4">
      <t>ユウシ</t>
    </rPh>
    <phoneticPr fontId="4"/>
  </si>
  <si>
    <t>長期貸付金</t>
  </si>
  <si>
    <t>委託運用</t>
    <rPh sb="0" eb="2">
      <t>イタク</t>
    </rPh>
    <rPh sb="2" eb="4">
      <t>ウンヨウ</t>
    </rPh>
    <phoneticPr fontId="4"/>
  </si>
  <si>
    <t>生命保険資産</t>
  </si>
  <si>
    <t>有価証券信託</t>
    <rPh sb="0" eb="4">
      <t>ユウカショウケン</t>
    </rPh>
    <rPh sb="4" eb="6">
      <t>シンタク</t>
    </rPh>
    <phoneticPr fontId="2"/>
  </si>
  <si>
    <t>（注）</t>
    <rPh sb="1" eb="2">
      <t>チュウ</t>
    </rPh>
    <phoneticPr fontId="2"/>
  </si>
  <si>
    <t>資産運用残高及び利回り状況（建退共・給付経理）</t>
    <rPh sb="0" eb="2">
      <t>シサン</t>
    </rPh>
    <rPh sb="2" eb="4">
      <t>ウンヨウ</t>
    </rPh>
    <rPh sb="4" eb="6">
      <t>ザンダカ</t>
    </rPh>
    <rPh sb="6" eb="7">
      <t>オヨ</t>
    </rPh>
    <rPh sb="8" eb="10">
      <t>リマワ</t>
    </rPh>
    <rPh sb="11" eb="13">
      <t>ジョウキョウ</t>
    </rPh>
    <rPh sb="14" eb="17">
      <t>ケン</t>
    </rPh>
    <rPh sb="18" eb="20">
      <t>キュウフ</t>
    </rPh>
    <rPh sb="20" eb="22">
      <t>ケイリ</t>
    </rPh>
    <phoneticPr fontId="2"/>
  </si>
  <si>
    <t>有価証券</t>
    <rPh sb="0" eb="2">
      <t>ユウカ</t>
    </rPh>
    <rPh sb="2" eb="4">
      <t>ショウケン</t>
    </rPh>
    <phoneticPr fontId="4"/>
  </si>
  <si>
    <t>地方債</t>
    <phoneticPr fontId="4"/>
  </si>
  <si>
    <t>１　承継資産は、新機構設立時(平成15年10月1日)において承継した資産である。</t>
    <rPh sb="8" eb="9">
      <t>シン</t>
    </rPh>
    <phoneticPr fontId="2"/>
  </si>
  <si>
    <t>定期預金</t>
    <phoneticPr fontId="4"/>
  </si>
  <si>
    <t>合　　　計</t>
    <phoneticPr fontId="4"/>
  </si>
  <si>
    <t>地方債</t>
    <phoneticPr fontId="4"/>
  </si>
  <si>
    <t xml:space="preserve">      </t>
    <phoneticPr fontId="2"/>
  </si>
  <si>
    <t>計</t>
    <phoneticPr fontId="4"/>
  </si>
  <si>
    <t>計</t>
    <phoneticPr fontId="4"/>
  </si>
  <si>
    <t>第１期中期計画</t>
    <rPh sb="0" eb="1">
      <t>ダイ</t>
    </rPh>
    <rPh sb="2" eb="3">
      <t>キ</t>
    </rPh>
    <rPh sb="3" eb="5">
      <t>チュウキ</t>
    </rPh>
    <rPh sb="5" eb="7">
      <t>ケイカク</t>
    </rPh>
    <phoneticPr fontId="2"/>
  </si>
  <si>
    <t>第２期中期計画</t>
    <rPh sb="0" eb="1">
      <t>ダイ</t>
    </rPh>
    <rPh sb="2" eb="3">
      <t>キ</t>
    </rPh>
    <rPh sb="3" eb="5">
      <t>チュウキ</t>
    </rPh>
    <rPh sb="5" eb="7">
      <t>ケイカク</t>
    </rPh>
    <phoneticPr fontId="2"/>
  </si>
  <si>
    <t>第３期中期計画</t>
    <rPh sb="0" eb="1">
      <t>ダイ</t>
    </rPh>
    <rPh sb="2" eb="3">
      <t>キ</t>
    </rPh>
    <rPh sb="3" eb="5">
      <t>チュウキ</t>
    </rPh>
    <rPh sb="5" eb="7">
      <t>ケイカク</t>
    </rPh>
    <phoneticPr fontId="2"/>
  </si>
  <si>
    <t>－</t>
  </si>
  <si>
    <t>第４期中期計画</t>
    <rPh sb="0" eb="1">
      <t>ダイ</t>
    </rPh>
    <rPh sb="2" eb="3">
      <t>キ</t>
    </rPh>
    <rPh sb="3" eb="5">
      <t>チュウキ</t>
    </rPh>
    <rPh sb="5" eb="7">
      <t>ケイカク</t>
    </rPh>
    <phoneticPr fontId="2"/>
  </si>
  <si>
    <t>包括信託</t>
    <rPh sb="0" eb="2">
      <t>ホウカツ</t>
    </rPh>
    <rPh sb="2" eb="4">
      <t>シンタク</t>
    </rPh>
    <phoneticPr fontId="2"/>
  </si>
  <si>
    <t>財投機関債</t>
    <rPh sb="0" eb="2">
      <t>ザイトウ</t>
    </rPh>
    <rPh sb="2" eb="4">
      <t>キカン</t>
    </rPh>
    <rPh sb="4" eb="5">
      <t>サイ</t>
    </rPh>
    <phoneticPr fontId="2"/>
  </si>
  <si>
    <t xml:space="preserve">令　和　元　年　度　末 </t>
    <rPh sb="0" eb="1">
      <t>レイ</t>
    </rPh>
    <rPh sb="2" eb="3">
      <t>ワ</t>
    </rPh>
    <rPh sb="4" eb="5">
      <t>ガン</t>
    </rPh>
    <rPh sb="6" eb="7">
      <t>トシ</t>
    </rPh>
    <rPh sb="8" eb="9">
      <t>ド</t>
    </rPh>
    <rPh sb="10" eb="11">
      <t>マツ</t>
    </rPh>
    <phoneticPr fontId="2"/>
  </si>
  <si>
    <t xml:space="preserve">令　和　２　年　度　末 </t>
    <rPh sb="0" eb="1">
      <t>レイ</t>
    </rPh>
    <rPh sb="2" eb="3">
      <t>ワ</t>
    </rPh>
    <rPh sb="6" eb="7">
      <t>トシ</t>
    </rPh>
    <rPh sb="8" eb="9">
      <t>ド</t>
    </rPh>
    <rPh sb="10" eb="11">
      <t>マツ</t>
    </rPh>
    <phoneticPr fontId="2"/>
  </si>
  <si>
    <t xml:space="preserve">令　和　３　年　度　末 </t>
    <rPh sb="0" eb="1">
      <t>レイ</t>
    </rPh>
    <rPh sb="2" eb="3">
      <t>ワ</t>
    </rPh>
    <rPh sb="6" eb="7">
      <t>トシ</t>
    </rPh>
    <rPh sb="8" eb="9">
      <t>ド</t>
    </rPh>
    <rPh sb="10" eb="11">
      <t>マツ</t>
    </rPh>
    <phoneticPr fontId="2"/>
  </si>
  <si>
    <t xml:space="preserve">令　和　４　年　度　末 </t>
    <rPh sb="0" eb="1">
      <t>レイ</t>
    </rPh>
    <rPh sb="2" eb="3">
      <t>ワ</t>
    </rPh>
    <rPh sb="6" eb="7">
      <t>トシ</t>
    </rPh>
    <rPh sb="8" eb="9">
      <t>ド</t>
    </rPh>
    <rPh sb="10" eb="11">
      <t>マツ</t>
    </rPh>
    <phoneticPr fontId="2"/>
  </si>
  <si>
    <t>４　包括信託の会計文書の勘定科目名は金銭信託である。</t>
    <rPh sb="2" eb="4">
      <t>ホウカツ</t>
    </rPh>
    <rPh sb="4" eb="6">
      <t>シンタク</t>
    </rPh>
    <rPh sb="7" eb="11">
      <t>カイケイブンショ</t>
    </rPh>
    <rPh sb="12" eb="17">
      <t>カンジョウカモクメイ</t>
    </rPh>
    <rPh sb="18" eb="22">
      <t>キンセンシンタク</t>
    </rPh>
    <phoneticPr fontId="2"/>
  </si>
  <si>
    <t>５　有価証券信託は自家運用により取得した有価証券の信託による運用であり、内数である。また、構成比は有価証券に対する構成比である。</t>
    <rPh sb="45" eb="48">
      <t>コウセイヒ</t>
    </rPh>
    <rPh sb="49" eb="51">
      <t>ユウカ</t>
    </rPh>
    <rPh sb="51" eb="53">
      <t>ショウケン</t>
    </rPh>
    <rPh sb="54" eb="55">
      <t>タイ</t>
    </rPh>
    <rPh sb="57" eb="60">
      <t>コウセイヒ</t>
    </rPh>
    <phoneticPr fontId="2"/>
  </si>
  <si>
    <t>６　単位未満は四捨五入しているため、内訳と計が一致しないことがある。</t>
    <rPh sb="2" eb="4">
      <t>タンイ</t>
    </rPh>
    <rPh sb="4" eb="6">
      <t>ミマン</t>
    </rPh>
    <rPh sb="7" eb="11">
      <t>シシャゴニュウ</t>
    </rPh>
    <rPh sb="18" eb="20">
      <t>ウチワケ</t>
    </rPh>
    <rPh sb="21" eb="22">
      <t>ケイ</t>
    </rPh>
    <rPh sb="23" eb="25">
      <t>イッチ</t>
    </rPh>
    <phoneticPr fontId="2"/>
  </si>
  <si>
    <t>３  令和４年度末以降の包括信託の資産額は、合同運用の全体額を総口数で除して求めた額に建退共資産の保有口数を乗じて算出した額である。</t>
    <rPh sb="3" eb="5">
      <t>レイワ</t>
    </rPh>
    <rPh sb="6" eb="9">
      <t>ネンドマツ</t>
    </rPh>
    <rPh sb="9" eb="11">
      <t>イコウ</t>
    </rPh>
    <rPh sb="12" eb="14">
      <t>ホウカツ</t>
    </rPh>
    <rPh sb="43" eb="46">
      <t>ケンタイキョウ</t>
    </rPh>
    <phoneticPr fontId="10"/>
  </si>
  <si>
    <t xml:space="preserve">令　和　５　年　度　末 </t>
    <rPh sb="0" eb="1">
      <t>レイ</t>
    </rPh>
    <rPh sb="2" eb="3">
      <t>ワ</t>
    </rPh>
    <rPh sb="6" eb="7">
      <t>トシ</t>
    </rPh>
    <rPh sb="8" eb="9">
      <t>ド</t>
    </rPh>
    <rPh sb="10" eb="11">
      <t>マツ</t>
    </rPh>
    <phoneticPr fontId="2"/>
  </si>
  <si>
    <t>第５期中期計画</t>
    <rPh sb="0" eb="1">
      <t>ダイ</t>
    </rPh>
    <rPh sb="2" eb="3">
      <t>キ</t>
    </rPh>
    <rPh sb="3" eb="5">
      <t>チュウキ</t>
    </rPh>
    <rPh sb="5" eb="7">
      <t>ケイカク</t>
    </rPh>
    <phoneticPr fontId="2"/>
  </si>
  <si>
    <t>承継時(平成15年10月1日）</t>
    <rPh sb="0" eb="2">
      <t>ショウケイ</t>
    </rPh>
    <rPh sb="2" eb="3">
      <t>ジ</t>
    </rPh>
    <rPh sb="4" eb="6">
      <t>ヘイセイ</t>
    </rPh>
    <phoneticPr fontId="2"/>
  </si>
  <si>
    <t xml:space="preserve">平成　１５　年　度　末 </t>
    <rPh sb="0" eb="2">
      <t>ヘイセイ</t>
    </rPh>
    <rPh sb="6" eb="7">
      <t>トシ</t>
    </rPh>
    <rPh sb="8" eb="9">
      <t>ド</t>
    </rPh>
    <rPh sb="10" eb="11">
      <t>マツ</t>
    </rPh>
    <phoneticPr fontId="2"/>
  </si>
  <si>
    <t xml:space="preserve">平成　１６ 　年　度　末 </t>
    <rPh sb="7" eb="8">
      <t>トシ</t>
    </rPh>
    <rPh sb="9" eb="10">
      <t>ド</t>
    </rPh>
    <rPh sb="11" eb="12">
      <t>マツ</t>
    </rPh>
    <phoneticPr fontId="2"/>
  </si>
  <si>
    <t xml:space="preserve">平成　１７ 　年　度　末 </t>
    <rPh sb="7" eb="8">
      <t>トシ</t>
    </rPh>
    <rPh sb="9" eb="10">
      <t>ド</t>
    </rPh>
    <rPh sb="11" eb="12">
      <t>マツ</t>
    </rPh>
    <phoneticPr fontId="2"/>
  </si>
  <si>
    <t xml:space="preserve">平成　１８ 　年　度　末 </t>
    <rPh sb="7" eb="8">
      <t>トシ</t>
    </rPh>
    <rPh sb="9" eb="10">
      <t>ド</t>
    </rPh>
    <rPh sb="11" eb="12">
      <t>マツ</t>
    </rPh>
    <phoneticPr fontId="2"/>
  </si>
  <si>
    <t xml:space="preserve">平成　１９ 　年　度　末 </t>
    <rPh sb="7" eb="8">
      <t>トシ</t>
    </rPh>
    <rPh sb="9" eb="10">
      <t>ド</t>
    </rPh>
    <rPh sb="11" eb="12">
      <t>マツ</t>
    </rPh>
    <phoneticPr fontId="2"/>
  </si>
  <si>
    <t xml:space="preserve">平成　２０ 　年　度　末 </t>
    <rPh sb="7" eb="8">
      <t>トシ</t>
    </rPh>
    <rPh sb="9" eb="10">
      <t>ド</t>
    </rPh>
    <rPh sb="11" eb="12">
      <t>マツ</t>
    </rPh>
    <phoneticPr fontId="2"/>
  </si>
  <si>
    <t xml:space="preserve">平成　２１ 　年　度　末 </t>
    <rPh sb="7" eb="8">
      <t>トシ</t>
    </rPh>
    <rPh sb="9" eb="10">
      <t>ド</t>
    </rPh>
    <rPh sb="11" eb="12">
      <t>マツ</t>
    </rPh>
    <phoneticPr fontId="2"/>
  </si>
  <si>
    <t xml:space="preserve">平成　２２ 　年　度　末 </t>
    <rPh sb="7" eb="8">
      <t>トシ</t>
    </rPh>
    <rPh sb="9" eb="10">
      <t>ド</t>
    </rPh>
    <rPh sb="11" eb="12">
      <t>マツ</t>
    </rPh>
    <phoneticPr fontId="2"/>
  </si>
  <si>
    <t xml:space="preserve">平成　２３ 　年　度　末 </t>
    <rPh sb="7" eb="8">
      <t>トシ</t>
    </rPh>
    <rPh sb="9" eb="10">
      <t>ド</t>
    </rPh>
    <rPh sb="11" eb="12">
      <t>マツ</t>
    </rPh>
    <phoneticPr fontId="2"/>
  </si>
  <si>
    <t xml:space="preserve">平成　２４ 　年　度　末 </t>
    <rPh sb="7" eb="8">
      <t>トシ</t>
    </rPh>
    <rPh sb="9" eb="10">
      <t>ド</t>
    </rPh>
    <rPh sb="11" eb="12">
      <t>マツ</t>
    </rPh>
    <phoneticPr fontId="2"/>
  </si>
  <si>
    <t xml:space="preserve">平成　２５ 　年　度　末 </t>
    <rPh sb="7" eb="8">
      <t>トシ</t>
    </rPh>
    <rPh sb="9" eb="10">
      <t>ド</t>
    </rPh>
    <rPh sb="11" eb="12">
      <t>マツ</t>
    </rPh>
    <phoneticPr fontId="2"/>
  </si>
  <si>
    <t xml:space="preserve">平成　２６ 　年　度　末 </t>
    <rPh sb="7" eb="8">
      <t>トシ</t>
    </rPh>
    <rPh sb="9" eb="10">
      <t>ド</t>
    </rPh>
    <rPh sb="11" eb="12">
      <t>マツ</t>
    </rPh>
    <phoneticPr fontId="2"/>
  </si>
  <si>
    <t xml:space="preserve">平成　２７ 　年　度　末 </t>
    <rPh sb="7" eb="8">
      <t>トシ</t>
    </rPh>
    <rPh sb="9" eb="10">
      <t>ド</t>
    </rPh>
    <rPh sb="11" eb="12">
      <t>マツ</t>
    </rPh>
    <phoneticPr fontId="2"/>
  </si>
  <si>
    <t xml:space="preserve">平成　２８ 　年　度　末 </t>
    <rPh sb="7" eb="8">
      <t>トシ</t>
    </rPh>
    <rPh sb="9" eb="10">
      <t>ド</t>
    </rPh>
    <rPh sb="11" eb="12">
      <t>マツ</t>
    </rPh>
    <phoneticPr fontId="2"/>
  </si>
  <si>
    <t xml:space="preserve">平成　２９ 　年　度　末 </t>
    <rPh sb="7" eb="8">
      <t>トシ</t>
    </rPh>
    <rPh sb="9" eb="10">
      <t>ド</t>
    </rPh>
    <rPh sb="11" eb="12">
      <t>マツ</t>
    </rPh>
    <phoneticPr fontId="2"/>
  </si>
  <si>
    <t xml:space="preserve">平成　３０ 　年　度　末 </t>
    <rPh sb="7" eb="8">
      <t>トシ</t>
    </rPh>
    <rPh sb="9" eb="10">
      <t>ド</t>
    </rPh>
    <rPh sb="11" eb="12">
      <t>マツ</t>
    </rPh>
    <phoneticPr fontId="2"/>
  </si>
  <si>
    <t xml:space="preserve">令　和　６　年　度　末 </t>
    <rPh sb="0" eb="1">
      <t>レイ</t>
    </rPh>
    <rPh sb="2" eb="3">
      <t>ワ</t>
    </rPh>
    <rPh sb="6" eb="7">
      <t>トシ</t>
    </rPh>
    <rPh sb="8" eb="9">
      <t>ド</t>
    </rPh>
    <rPh sb="10" eb="11">
      <t>マツ</t>
    </rPh>
    <phoneticPr fontId="2"/>
  </si>
  <si>
    <t>　　－</t>
    <phoneticPr fontId="2"/>
  </si>
  <si>
    <t>２　短期運用は、譲渡性預金等である。</t>
    <rPh sb="2" eb="4">
      <t>タンキ</t>
    </rPh>
    <rPh sb="4" eb="6">
      <t>ウンヨウ</t>
    </rPh>
    <rPh sb="8" eb="11">
      <t>ジョウトセイ</t>
    </rPh>
    <rPh sb="11" eb="13">
      <t>ヨキン</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</si>
</sst>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00;&quot;△ &quot;0.00"/>
    <numFmt numFmtId="179" formatCode="#,##0&quot; &quot;"/>
    <numFmt numFmtId="180" formatCode="\(#,##0\);\(&quot;△&quot;#,##0\)"/>
    <numFmt numFmtId="181" formatCode="\(0.00\)"/>
    <numFmt numFmtId="182" formatCode="0.00\ ;&quot;△&quot;0.00\ "/>
  </numFmts>
  <fonts count="13">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11"/>
      <name val="ＭＳ 明朝"/>
      <family val="1"/>
      <charset val="128"/>
    </font>
    <font>
      <sz val="11"/>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11"/>
      <color indexed="8"/>
      <name val="ＭＳ ゴシック"/>
      <family val="3"/>
      <charset val="128"/>
    </font>
    <font>
      <sz val="24"/>
      <name val="ＭＳ ゴシック"/>
      <family val="3"/>
      <charset val="128"/>
    </font>
    <font>
      <sz val="11"/>
      <color rgb="FF0000FF"/>
      <name val="ＭＳ ゴシック"/>
      <family val="3"/>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xf numFmtId="9" fontId="1" fillId="0" borderId="0" applyFont="0" applyFill="0" applyBorder="0" applyAlignment="0" applyProtection="0"/>
    <xf numFmtId="9" fontId="5" fillId="0" borderId="0" applyFont="0" applyFill="0" applyBorder="0" applyAlignment="0" applyProtection="0"/>
    <xf numFmtId="38" fontId="1" fillId="0" borderId="0" applyFont="0" applyFill="0" applyBorder="0" applyAlignment="0" applyProtection="0"/>
    <xf numFmtId="0" fontId="3" fillId="0" borderId="0"/>
  </cellStyleXfs>
  <cellXfs count="163">
    <xf numFmtId="0" fontId="0" fillId="0" borderId="0" xfId="0"/>
    <xf numFmtId="0" fontId="6" fillId="0" borderId="0" xfId="4" applyFont="1" applyAlignment="1">
      <alignment horizontal="left" vertical="center"/>
    </xf>
    <xf numFmtId="0" fontId="6" fillId="0" borderId="0" xfId="0" applyFont="1" applyAlignment="1">
      <alignment vertical="center"/>
    </xf>
    <xf numFmtId="0" fontId="7" fillId="0" borderId="0" xfId="0" applyFont="1" applyAlignment="1">
      <alignment horizontal="right" vertical="center"/>
    </xf>
    <xf numFmtId="0" fontId="6" fillId="0" borderId="0" xfId="4" applyFont="1" applyAlignment="1">
      <alignment vertical="center"/>
    </xf>
    <xf numFmtId="177" fontId="6" fillId="0" borderId="0" xfId="4" applyNumberFormat="1" applyFont="1" applyAlignment="1">
      <alignment vertical="center"/>
    </xf>
    <xf numFmtId="0" fontId="8" fillId="0" borderId="0" xfId="0" applyFont="1" applyAlignment="1">
      <alignment horizontal="center" vertical="center"/>
    </xf>
    <xf numFmtId="0" fontId="6" fillId="0" borderId="1" xfId="4" applyFont="1" applyBorder="1" applyAlignment="1">
      <alignment vertical="center"/>
    </xf>
    <xf numFmtId="0" fontId="6" fillId="0" borderId="0" xfId="4" applyFont="1" applyBorder="1" applyAlignment="1">
      <alignment horizontal="right" vertical="center"/>
    </xf>
    <xf numFmtId="177" fontId="6" fillId="0" borderId="0" xfId="4" applyNumberFormat="1" applyFont="1" applyBorder="1" applyAlignment="1">
      <alignment horizontal="right" vertical="center"/>
    </xf>
    <xf numFmtId="0" fontId="6" fillId="0" borderId="0" xfId="0" applyFont="1" applyBorder="1" applyAlignment="1">
      <alignment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177" fontId="6" fillId="0" borderId="6" xfId="0" applyNumberFormat="1" applyFont="1" applyBorder="1" applyAlignment="1">
      <alignment horizontal="center" vertical="center" shrinkToFit="1"/>
    </xf>
    <xf numFmtId="177" fontId="6" fillId="0" borderId="0" xfId="0" applyNumberFormat="1"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 xfId="4" applyFont="1" applyBorder="1" applyAlignment="1">
      <alignment horizontal="distributed" vertical="center"/>
    </xf>
    <xf numFmtId="179" fontId="6" fillId="0" borderId="8" xfId="4" applyNumberFormat="1" applyFont="1" applyBorder="1" applyAlignment="1">
      <alignment vertical="center" shrinkToFit="1"/>
    </xf>
    <xf numFmtId="177" fontId="6" fillId="0" borderId="9" xfId="1" applyNumberFormat="1" applyFont="1" applyBorder="1" applyAlignment="1">
      <alignment vertical="center" shrinkToFit="1"/>
    </xf>
    <xf numFmtId="177" fontId="6" fillId="0" borderId="10" xfId="1" applyNumberFormat="1" applyFont="1" applyBorder="1" applyAlignment="1">
      <alignment horizontal="right" vertical="center" shrinkToFit="1"/>
    </xf>
    <xf numFmtId="177" fontId="6" fillId="0" borderId="10" xfId="1" applyNumberFormat="1" applyFont="1" applyBorder="1" applyAlignment="1">
      <alignment vertical="center" shrinkToFit="1"/>
    </xf>
    <xf numFmtId="179" fontId="6" fillId="0" borderId="8" xfId="4" applyNumberFormat="1" applyFont="1" applyBorder="1" applyAlignment="1">
      <alignment horizontal="right" vertical="center" shrinkToFit="1"/>
    </xf>
    <xf numFmtId="177" fontId="6" fillId="0" borderId="9" xfId="1" applyNumberFormat="1" applyFont="1" applyBorder="1" applyAlignment="1">
      <alignment horizontal="right" vertical="center" shrinkToFit="1"/>
    </xf>
    <xf numFmtId="38" fontId="6" fillId="0" borderId="11" xfId="3" applyFont="1" applyBorder="1" applyAlignment="1">
      <alignment horizontal="right" vertical="center" shrinkToFit="1"/>
    </xf>
    <xf numFmtId="176" fontId="6" fillId="0" borderId="9" xfId="4" applyNumberFormat="1" applyFont="1" applyBorder="1" applyAlignment="1">
      <alignment horizontal="right" vertical="center" shrinkToFit="1"/>
    </xf>
    <xf numFmtId="177" fontId="6" fillId="0" borderId="12" xfId="4" applyNumberFormat="1" applyFont="1" applyBorder="1" applyAlignment="1">
      <alignment horizontal="right" vertical="center" shrinkToFit="1"/>
    </xf>
    <xf numFmtId="182" fontId="6" fillId="0" borderId="12" xfId="4" applyNumberFormat="1" applyFont="1" applyBorder="1" applyAlignment="1">
      <alignment horizontal="right" vertical="center" shrinkToFit="1"/>
    </xf>
    <xf numFmtId="177" fontId="6" fillId="0" borderId="0" xfId="4" applyNumberFormat="1" applyFont="1" applyBorder="1" applyAlignment="1">
      <alignment horizontal="right" vertical="center" shrinkToFit="1"/>
    </xf>
    <xf numFmtId="38" fontId="6" fillId="0" borderId="0" xfId="3" applyFont="1" applyBorder="1" applyAlignment="1">
      <alignment horizontal="right" vertical="center" shrinkToFit="1"/>
    </xf>
    <xf numFmtId="0" fontId="6" fillId="0" borderId="0" xfId="4" applyFont="1" applyBorder="1" applyAlignment="1">
      <alignment horizontal="right" vertical="center" shrinkToFit="1"/>
    </xf>
    <xf numFmtId="0" fontId="6" fillId="0" borderId="13" xfId="4" applyFont="1" applyBorder="1" applyAlignment="1">
      <alignment horizontal="distributed" vertical="center"/>
    </xf>
    <xf numFmtId="0" fontId="6" fillId="0" borderId="14" xfId="4" applyFont="1" applyBorder="1" applyAlignment="1">
      <alignment horizontal="right" vertical="center" shrinkToFit="1"/>
    </xf>
    <xf numFmtId="176" fontId="6" fillId="0" borderId="21" xfId="4" applyNumberFormat="1" applyFont="1" applyBorder="1" applyAlignment="1">
      <alignment horizontal="right" vertical="center" shrinkToFit="1"/>
    </xf>
    <xf numFmtId="177" fontId="6" fillId="0" borderId="15" xfId="4" applyNumberFormat="1" applyFont="1" applyBorder="1" applyAlignment="1">
      <alignment horizontal="right" vertical="center" shrinkToFit="1"/>
    </xf>
    <xf numFmtId="182" fontId="6" fillId="0" borderId="15" xfId="4" applyNumberFormat="1" applyFont="1" applyBorder="1" applyAlignment="1">
      <alignment horizontal="right" vertical="center" shrinkToFit="1"/>
    </xf>
    <xf numFmtId="0" fontId="6" fillId="0" borderId="16" xfId="4" applyFont="1" applyBorder="1" applyAlignment="1">
      <alignment horizontal="distributed" vertical="center"/>
    </xf>
    <xf numFmtId="179" fontId="6" fillId="0" borderId="17" xfId="4" applyNumberFormat="1" applyFont="1" applyBorder="1" applyAlignment="1">
      <alignment vertical="center" shrinkToFit="1"/>
    </xf>
    <xf numFmtId="177" fontId="6" fillId="0" borderId="19" xfId="1" applyNumberFormat="1" applyFont="1" applyBorder="1" applyAlignment="1">
      <alignment horizontal="right" vertical="center" shrinkToFit="1"/>
    </xf>
    <xf numFmtId="177" fontId="6" fillId="0" borderId="18" xfId="1" applyNumberFormat="1" applyFont="1" applyBorder="1" applyAlignment="1">
      <alignment vertical="center" shrinkToFit="1"/>
    </xf>
    <xf numFmtId="177" fontId="6" fillId="0" borderId="19" xfId="1" applyNumberFormat="1" applyFont="1" applyBorder="1" applyAlignment="1">
      <alignment vertical="center" shrinkToFit="1"/>
    </xf>
    <xf numFmtId="38" fontId="6" fillId="0" borderId="20" xfId="3" applyFont="1" applyBorder="1" applyAlignment="1">
      <alignment vertical="center" shrinkToFit="1"/>
    </xf>
    <xf numFmtId="38" fontId="6" fillId="0" borderId="0" xfId="3" applyFont="1" applyBorder="1" applyAlignment="1">
      <alignment vertical="center" shrinkToFit="1"/>
    </xf>
    <xf numFmtId="179" fontId="6" fillId="0" borderId="14" xfId="4" applyNumberFormat="1" applyFont="1" applyBorder="1" applyAlignment="1">
      <alignment vertical="center" shrinkToFit="1"/>
    </xf>
    <xf numFmtId="177" fontId="6" fillId="0" borderId="22" xfId="1" applyNumberFormat="1" applyFont="1" applyBorder="1" applyAlignment="1">
      <alignment horizontal="right" vertical="center" shrinkToFit="1"/>
    </xf>
    <xf numFmtId="177" fontId="6" fillId="0" borderId="21" xfId="1" applyNumberFormat="1" applyFont="1" applyBorder="1" applyAlignment="1">
      <alignment vertical="center" shrinkToFit="1"/>
    </xf>
    <xf numFmtId="177" fontId="6" fillId="0" borderId="22" xfId="1" applyNumberFormat="1" applyFont="1" applyBorder="1" applyAlignment="1">
      <alignment vertical="center" shrinkToFit="1"/>
    </xf>
    <xf numFmtId="0" fontId="6" fillId="0" borderId="23" xfId="4" applyFont="1" applyBorder="1" applyAlignment="1">
      <alignment horizontal="center" vertical="center"/>
    </xf>
    <xf numFmtId="179" fontId="10" fillId="0" borderId="2" xfId="3" applyNumberFormat="1" applyFont="1" applyBorder="1" applyAlignment="1">
      <alignment horizontal="right" vertical="center" shrinkToFit="1"/>
    </xf>
    <xf numFmtId="177" fontId="6" fillId="0" borderId="5" xfId="4" applyNumberFormat="1" applyFont="1" applyBorder="1" applyAlignment="1">
      <alignment horizontal="right" vertical="center" shrinkToFit="1"/>
    </xf>
    <xf numFmtId="177" fontId="6" fillId="0" borderId="24" xfId="4" applyNumberFormat="1" applyFont="1" applyBorder="1" applyAlignment="1">
      <alignment horizontal="right" vertical="center" shrinkToFit="1"/>
    </xf>
    <xf numFmtId="177" fontId="6" fillId="0" borderId="5" xfId="4" applyNumberFormat="1" applyFont="1" applyBorder="1" applyAlignment="1">
      <alignment vertical="center" shrinkToFit="1"/>
    </xf>
    <xf numFmtId="38" fontId="6" fillId="0" borderId="2" xfId="3" applyFont="1" applyBorder="1" applyAlignment="1">
      <alignment vertical="center" shrinkToFit="1"/>
    </xf>
    <xf numFmtId="176" fontId="6" fillId="0" borderId="5" xfId="4" applyNumberFormat="1" applyFont="1" applyBorder="1" applyAlignment="1">
      <alignment horizontal="right" vertical="center" shrinkToFit="1"/>
    </xf>
    <xf numFmtId="177" fontId="6" fillId="0" borderId="6" xfId="4" applyNumberFormat="1" applyFont="1" applyBorder="1" applyAlignment="1">
      <alignment horizontal="right" vertical="center" shrinkToFit="1"/>
    </xf>
    <xf numFmtId="182" fontId="6" fillId="0" borderId="6" xfId="4" applyNumberFormat="1" applyFont="1" applyBorder="1" applyAlignment="1">
      <alignment horizontal="right" vertical="center" shrinkToFit="1"/>
    </xf>
    <xf numFmtId="177" fontId="6" fillId="0" borderId="22" xfId="1" applyNumberFormat="1" applyFont="1" applyFill="1" applyBorder="1" applyAlignment="1">
      <alignment horizontal="right" vertical="center" shrinkToFit="1"/>
    </xf>
    <xf numFmtId="177" fontId="6" fillId="0" borderId="22" xfId="1" applyNumberFormat="1" applyFont="1" applyFill="1" applyBorder="1" applyAlignment="1">
      <alignment vertical="center" shrinkToFit="1"/>
    </xf>
    <xf numFmtId="38" fontId="6" fillId="0" borderId="11" xfId="3" applyFont="1" applyBorder="1" applyAlignment="1">
      <alignment vertical="center" shrinkToFit="1"/>
    </xf>
    <xf numFmtId="2" fontId="6" fillId="0" borderId="0" xfId="4" applyNumberFormat="1" applyFont="1" applyBorder="1" applyAlignment="1">
      <alignment horizontal="right" vertical="center" shrinkToFit="1"/>
    </xf>
    <xf numFmtId="179" fontId="6" fillId="0" borderId="8" xfId="3" applyNumberFormat="1" applyFont="1" applyBorder="1" applyAlignment="1">
      <alignment vertical="center" shrinkToFit="1"/>
    </xf>
    <xf numFmtId="177" fontId="6" fillId="0" borderId="10" xfId="1" applyNumberFormat="1" applyFont="1" applyFill="1" applyBorder="1" applyAlignment="1">
      <alignment horizontal="right" vertical="center" shrinkToFit="1"/>
    </xf>
    <xf numFmtId="177" fontId="6" fillId="0" borderId="10" xfId="1" applyNumberFormat="1" applyFont="1" applyFill="1" applyBorder="1" applyAlignment="1">
      <alignment vertical="center" shrinkToFit="1"/>
    </xf>
    <xf numFmtId="0" fontId="6" fillId="0" borderId="20" xfId="4" applyFont="1" applyBorder="1" applyAlignment="1">
      <alignment vertical="center" shrinkToFit="1"/>
    </xf>
    <xf numFmtId="179" fontId="10" fillId="0" borderId="25" xfId="3" applyNumberFormat="1" applyFont="1" applyBorder="1" applyAlignment="1">
      <alignment vertical="center" shrinkToFit="1"/>
    </xf>
    <xf numFmtId="177" fontId="6" fillId="0" borderId="19" xfId="4" applyNumberFormat="1" applyFont="1" applyBorder="1" applyAlignment="1">
      <alignment horizontal="right" vertical="center" shrinkToFit="1"/>
    </xf>
    <xf numFmtId="179" fontId="6" fillId="0" borderId="26" xfId="4" applyNumberFormat="1" applyFont="1" applyBorder="1" applyAlignment="1">
      <alignment vertical="center" shrinkToFit="1"/>
    </xf>
    <xf numFmtId="177" fontId="6" fillId="0" borderId="27" xfId="1" applyNumberFormat="1" applyFont="1" applyBorder="1" applyAlignment="1">
      <alignment vertical="center" shrinkToFit="1"/>
    </xf>
    <xf numFmtId="177" fontId="6" fillId="0" borderId="28" xfId="1" applyNumberFormat="1" applyFont="1" applyFill="1" applyBorder="1" applyAlignment="1">
      <alignment horizontal="right" vertical="center" shrinkToFit="1"/>
    </xf>
    <xf numFmtId="177" fontId="6" fillId="0" borderId="28" xfId="1" applyNumberFormat="1" applyFont="1" applyFill="1" applyBorder="1" applyAlignment="1">
      <alignment vertical="center" shrinkToFit="1"/>
    </xf>
    <xf numFmtId="38" fontId="6" fillId="0" borderId="26" xfId="3" applyFont="1" applyBorder="1" applyAlignment="1">
      <alignment vertical="center" shrinkToFit="1"/>
    </xf>
    <xf numFmtId="176" fontId="6" fillId="0" borderId="30" xfId="4" applyNumberFormat="1" applyFont="1" applyBorder="1" applyAlignment="1">
      <alignment horizontal="right" vertical="center" shrinkToFit="1"/>
    </xf>
    <xf numFmtId="177" fontId="6" fillId="0" borderId="29" xfId="4" applyNumberFormat="1" applyFont="1" applyBorder="1" applyAlignment="1">
      <alignment horizontal="right" vertical="center" shrinkToFit="1"/>
    </xf>
    <xf numFmtId="182" fontId="6" fillId="0" borderId="29" xfId="4" applyNumberFormat="1" applyFont="1" applyBorder="1" applyAlignment="1">
      <alignment horizontal="right" vertical="center" shrinkToFit="1"/>
    </xf>
    <xf numFmtId="179" fontId="6" fillId="0" borderId="26" xfId="3" applyNumberFormat="1" applyFont="1" applyBorder="1" applyAlignment="1">
      <alignment vertical="center" shrinkToFit="1"/>
    </xf>
    <xf numFmtId="177" fontId="6" fillId="0" borderId="30" xfId="1" applyNumberFormat="1" applyFont="1" applyBorder="1" applyAlignment="1">
      <alignment vertical="center" shrinkToFit="1"/>
    </xf>
    <xf numFmtId="177" fontId="6" fillId="0" borderId="29" xfId="1" applyNumberFormat="1" applyFont="1" applyBorder="1" applyAlignment="1">
      <alignment horizontal="right" vertical="center" shrinkToFit="1"/>
    </xf>
    <xf numFmtId="177" fontId="6" fillId="0" borderId="29" xfId="1" applyNumberFormat="1" applyFont="1" applyBorder="1" applyAlignment="1">
      <alignment vertical="center" shrinkToFit="1"/>
    </xf>
    <xf numFmtId="0" fontId="6" fillId="0" borderId="26" xfId="4" applyFont="1" applyBorder="1" applyAlignment="1">
      <alignment vertical="center" shrinkToFit="1"/>
    </xf>
    <xf numFmtId="179" fontId="6" fillId="0" borderId="31" xfId="4" applyNumberFormat="1" applyFont="1" applyBorder="1" applyAlignment="1">
      <alignment vertical="center" shrinkToFit="1"/>
    </xf>
    <xf numFmtId="177" fontId="6" fillId="0" borderId="32" xfId="1" applyNumberFormat="1" applyFont="1" applyBorder="1" applyAlignment="1">
      <alignment horizontal="right" vertical="center" shrinkToFit="1"/>
    </xf>
    <xf numFmtId="177" fontId="6" fillId="0" borderId="32" xfId="1" applyNumberFormat="1" applyFont="1" applyBorder="1" applyAlignment="1">
      <alignment vertical="center" shrinkToFit="1"/>
    </xf>
    <xf numFmtId="178" fontId="6" fillId="0" borderId="0" xfId="4" applyNumberFormat="1" applyFont="1" applyBorder="1" applyAlignment="1">
      <alignment horizontal="center" vertical="center" shrinkToFit="1"/>
    </xf>
    <xf numFmtId="179" fontId="6" fillId="0" borderId="33" xfId="3" applyNumberFormat="1" applyFont="1" applyFill="1" applyBorder="1" applyAlignment="1">
      <alignment vertical="center" shrinkToFit="1"/>
    </xf>
    <xf numFmtId="177" fontId="6" fillId="0" borderId="34" xfId="1" applyNumberFormat="1" applyFont="1" applyBorder="1" applyAlignment="1">
      <alignment vertical="center" shrinkToFit="1"/>
    </xf>
    <xf numFmtId="177" fontId="6" fillId="0" borderId="32" xfId="1" applyNumberFormat="1" applyFont="1" applyFill="1" applyBorder="1" applyAlignment="1">
      <alignment horizontal="right" vertical="center" shrinkToFit="1"/>
    </xf>
    <xf numFmtId="177" fontId="6" fillId="0" borderId="32" xfId="1" applyNumberFormat="1" applyFont="1" applyFill="1" applyBorder="1" applyAlignment="1">
      <alignment vertical="center" shrinkToFit="1"/>
    </xf>
    <xf numFmtId="4" fontId="6" fillId="0" borderId="0" xfId="4" applyNumberFormat="1" applyFont="1" applyBorder="1" applyAlignment="1">
      <alignment horizontal="right" vertical="center" shrinkToFit="1"/>
    </xf>
    <xf numFmtId="180" fontId="6" fillId="0" borderId="8" xfId="4" applyNumberFormat="1" applyFont="1" applyBorder="1" applyAlignment="1">
      <alignment vertical="center" shrinkToFit="1"/>
    </xf>
    <xf numFmtId="181" fontId="6" fillId="0" borderId="9" xfId="1" applyNumberFormat="1" applyFont="1" applyBorder="1" applyAlignment="1">
      <alignment vertical="center" shrinkToFit="1"/>
    </xf>
    <xf numFmtId="180" fontId="6" fillId="0" borderId="0" xfId="4" applyNumberFormat="1" applyFont="1" applyBorder="1" applyAlignment="1">
      <alignment vertical="center" shrinkToFit="1"/>
    </xf>
    <xf numFmtId="181" fontId="6" fillId="0" borderId="0" xfId="1" applyNumberFormat="1" applyFont="1" applyBorder="1" applyAlignment="1">
      <alignment vertical="center" shrinkToFit="1"/>
    </xf>
    <xf numFmtId="179" fontId="10" fillId="0" borderId="26" xfId="3" applyNumberFormat="1" applyFont="1" applyBorder="1" applyAlignment="1">
      <alignment vertical="center" shrinkToFit="1"/>
    </xf>
    <xf numFmtId="177" fontId="10" fillId="0" borderId="30" xfId="1" applyNumberFormat="1" applyFont="1" applyBorder="1" applyAlignment="1">
      <alignment vertical="center" shrinkToFit="1"/>
    </xf>
    <xf numFmtId="177" fontId="6" fillId="0" borderId="29" xfId="4" applyNumberFormat="1" applyFont="1" applyBorder="1" applyAlignment="1">
      <alignment vertical="center" shrinkToFit="1"/>
    </xf>
    <xf numFmtId="38" fontId="6" fillId="0" borderId="26" xfId="4" applyNumberFormat="1" applyFont="1" applyBorder="1" applyAlignment="1">
      <alignment vertical="center" shrinkToFit="1"/>
    </xf>
    <xf numFmtId="177" fontId="10" fillId="0" borderId="30" xfId="1" applyNumberFormat="1" applyFont="1" applyBorder="1" applyAlignment="1">
      <alignment horizontal="right" vertical="center" shrinkToFit="1"/>
    </xf>
    <xf numFmtId="38" fontId="6" fillId="0" borderId="0" xfId="4" applyNumberFormat="1" applyFont="1" applyBorder="1" applyAlignment="1">
      <alignment vertical="center" shrinkToFit="1"/>
    </xf>
    <xf numFmtId="177" fontId="10" fillId="0" borderId="0" xfId="1" applyNumberFormat="1" applyFont="1" applyBorder="1" applyAlignment="1">
      <alignment horizontal="right" vertical="center" shrinkToFit="1"/>
    </xf>
    <xf numFmtId="0" fontId="6" fillId="0" borderId="0" xfId="4" applyFont="1" applyBorder="1" applyAlignment="1">
      <alignment horizontal="center" vertical="center"/>
    </xf>
    <xf numFmtId="0" fontId="6" fillId="0" borderId="0" xfId="0" applyFont="1" applyBorder="1" applyAlignment="1">
      <alignment vertical="center"/>
    </xf>
    <xf numFmtId="179" fontId="10" fillId="0" borderId="0" xfId="3" applyNumberFormat="1" applyFont="1" applyBorder="1" applyAlignment="1">
      <alignment vertical="center" shrinkToFit="1"/>
    </xf>
    <xf numFmtId="177" fontId="10" fillId="0" borderId="0" xfId="1" applyNumberFormat="1" applyFont="1" applyBorder="1" applyAlignment="1">
      <alignment vertical="center" shrinkToFit="1"/>
    </xf>
    <xf numFmtId="177" fontId="6" fillId="0" borderId="0" xfId="4" applyNumberFormat="1" applyFont="1" applyBorder="1" applyAlignment="1">
      <alignment vertical="center" shrinkToFit="1"/>
    </xf>
    <xf numFmtId="0" fontId="6" fillId="0" borderId="0" xfId="4" applyFont="1" applyBorder="1" applyAlignment="1">
      <alignment vertical="center"/>
    </xf>
    <xf numFmtId="0" fontId="6" fillId="0" borderId="17" xfId="0" applyFont="1" applyBorder="1" applyAlignment="1">
      <alignment vertical="center" shrinkToFit="1"/>
    </xf>
    <xf numFmtId="0" fontId="6" fillId="0" borderId="17" xfId="0" applyFont="1" applyBorder="1" applyAlignment="1">
      <alignment horizontal="center" vertical="center" shrinkToFit="1"/>
    </xf>
    <xf numFmtId="38" fontId="6" fillId="0" borderId="17" xfId="3" applyFont="1" applyBorder="1" applyAlignment="1">
      <alignment horizontal="right" vertical="center" shrinkToFit="1"/>
    </xf>
    <xf numFmtId="176" fontId="6" fillId="0" borderId="0" xfId="4" applyNumberFormat="1" applyFont="1" applyBorder="1" applyAlignment="1">
      <alignment horizontal="right" vertical="center" shrinkToFit="1"/>
    </xf>
    <xf numFmtId="182" fontId="6" fillId="0" borderId="0" xfId="4" applyNumberFormat="1" applyFont="1" applyBorder="1" applyAlignment="1">
      <alignment horizontal="right" vertical="center" shrinkToFit="1"/>
    </xf>
    <xf numFmtId="38" fontId="6" fillId="0" borderId="14" xfId="3" applyFont="1" applyBorder="1" applyAlignment="1">
      <alignment horizontal="right" vertical="center" shrinkToFit="1"/>
    </xf>
    <xf numFmtId="38" fontId="6" fillId="0" borderId="17" xfId="3" applyFont="1" applyBorder="1" applyAlignment="1">
      <alignment vertical="center" shrinkToFit="1"/>
    </xf>
    <xf numFmtId="176" fontId="6" fillId="0" borderId="5" xfId="4" applyNumberFormat="1" applyFont="1" applyBorder="1" applyAlignment="1">
      <alignment vertical="center" shrinkToFit="1"/>
    </xf>
    <xf numFmtId="176" fontId="6" fillId="0" borderId="0" xfId="4" applyNumberFormat="1" applyFont="1" applyBorder="1" applyAlignment="1">
      <alignment vertical="center" shrinkToFit="1"/>
    </xf>
    <xf numFmtId="38" fontId="6" fillId="0" borderId="26" xfId="3" applyFont="1" applyBorder="1" applyAlignment="1">
      <alignment horizontal="right" vertical="center" shrinkToFit="1"/>
    </xf>
    <xf numFmtId="0" fontId="6" fillId="0" borderId="26" xfId="4" applyFont="1" applyBorder="1" applyAlignment="1">
      <alignment horizontal="right" vertical="center" shrinkToFit="1"/>
    </xf>
    <xf numFmtId="180" fontId="6" fillId="0" borderId="17" xfId="4" applyNumberFormat="1" applyFont="1" applyBorder="1" applyAlignment="1">
      <alignment vertical="center" shrinkToFit="1"/>
    </xf>
    <xf numFmtId="0" fontId="6" fillId="0" borderId="0" xfId="0" applyFont="1" applyAlignment="1">
      <alignment horizontal="center" vertical="center"/>
    </xf>
    <xf numFmtId="0" fontId="8" fillId="0" borderId="0" xfId="4" applyFont="1" applyAlignment="1">
      <alignment vertical="center"/>
    </xf>
    <xf numFmtId="0" fontId="6" fillId="0" borderId="0" xfId="0" applyFont="1" applyBorder="1" applyAlignment="1">
      <alignment horizontal="center" vertical="center" shrinkToFit="1"/>
    </xf>
    <xf numFmtId="38" fontId="6" fillId="0" borderId="20" xfId="3" applyFont="1" applyBorder="1" applyAlignment="1">
      <alignment horizontal="right" vertical="center" shrinkToFit="1"/>
    </xf>
    <xf numFmtId="38" fontId="6" fillId="0" borderId="26" xfId="3" applyFont="1" applyFill="1" applyBorder="1" applyAlignment="1">
      <alignment vertical="center" shrinkToFit="1"/>
    </xf>
    <xf numFmtId="176" fontId="6" fillId="0" borderId="30" xfId="4" applyNumberFormat="1" applyFont="1" applyFill="1" applyBorder="1" applyAlignment="1">
      <alignment horizontal="right" vertical="center" shrinkToFit="1"/>
    </xf>
    <xf numFmtId="182" fontId="6" fillId="0" borderId="29" xfId="4" applyNumberFormat="1" applyFont="1" applyFill="1" applyBorder="1" applyAlignment="1">
      <alignment horizontal="right" vertical="center" shrinkToFit="1"/>
    </xf>
    <xf numFmtId="38" fontId="12" fillId="0" borderId="0" xfId="3" applyFont="1" applyBorder="1" applyAlignment="1">
      <alignment vertical="center" shrinkToFit="1"/>
    </xf>
    <xf numFmtId="177" fontId="12" fillId="0" borderId="0" xfId="1" applyNumberFormat="1" applyFont="1" applyBorder="1" applyAlignment="1">
      <alignment horizontal="right" vertical="center" shrinkToFit="1"/>
    </xf>
    <xf numFmtId="182" fontId="12" fillId="0" borderId="0" xfId="4" applyNumberFormat="1" applyFont="1" applyBorder="1" applyAlignment="1">
      <alignment horizontal="right" vertical="center" shrinkToFit="1"/>
    </xf>
    <xf numFmtId="20" fontId="10" fillId="0" borderId="0" xfId="1" applyNumberFormat="1" applyFont="1" applyBorder="1" applyAlignment="1">
      <alignment horizontal="right" vertical="center" shrinkToFit="1"/>
    </xf>
    <xf numFmtId="177" fontId="6" fillId="0" borderId="30" xfId="1" applyNumberFormat="1" applyFont="1" applyBorder="1" applyAlignment="1">
      <alignment horizontal="right" vertical="center" shrinkToFit="1"/>
    </xf>
    <xf numFmtId="182" fontId="6" fillId="0" borderId="31" xfId="4" applyNumberFormat="1" applyFont="1" applyBorder="1" applyAlignment="1">
      <alignment horizontal="right"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9" xfId="4" applyFont="1" applyBorder="1" applyAlignment="1">
      <alignment horizontal="center" vertical="center" textRotation="255" shrinkToFit="1"/>
    </xf>
    <xf numFmtId="0" fontId="6" fillId="0" borderId="40" xfId="4" applyFont="1" applyBorder="1" applyAlignment="1">
      <alignment horizontal="center" vertical="center" textRotation="255" shrinkToFit="1"/>
    </xf>
    <xf numFmtId="0" fontId="6" fillId="0" borderId="23" xfId="4" applyFont="1" applyBorder="1" applyAlignment="1">
      <alignment horizontal="center" vertical="center" textRotation="255" shrinkToFit="1"/>
    </xf>
    <xf numFmtId="0" fontId="6" fillId="0" borderId="41" xfId="0" applyFont="1" applyBorder="1" applyAlignment="1">
      <alignment horizontal="distributed" vertical="center"/>
    </xf>
    <xf numFmtId="0" fontId="6" fillId="0" borderId="29" xfId="0" applyFont="1" applyBorder="1" applyAlignment="1">
      <alignment horizontal="distributed" vertical="center"/>
    </xf>
    <xf numFmtId="0" fontId="6" fillId="0" borderId="1" xfId="4" applyFont="1" applyBorder="1" applyAlignment="1">
      <alignment horizontal="distributed" vertical="center"/>
    </xf>
    <xf numFmtId="0" fontId="6" fillId="0" borderId="32" xfId="4" applyFont="1" applyBorder="1" applyAlignment="1">
      <alignment horizontal="distributed" vertical="center"/>
    </xf>
    <xf numFmtId="0" fontId="6" fillId="0" borderId="38" xfId="0" applyFont="1" applyBorder="1" applyAlignment="1">
      <alignment horizontal="distributed" vertical="center"/>
    </xf>
    <xf numFmtId="0" fontId="6" fillId="0" borderId="28" xfId="0" applyFont="1" applyBorder="1" applyAlignment="1">
      <alignment horizontal="distributed" vertical="center"/>
    </xf>
    <xf numFmtId="0" fontId="6" fillId="0" borderId="31" xfId="4" applyFont="1" applyBorder="1" applyAlignment="1">
      <alignment horizontal="center" vertical="center"/>
    </xf>
    <xf numFmtId="0" fontId="6" fillId="0" borderId="41" xfId="0" applyFont="1" applyBorder="1" applyAlignment="1">
      <alignment vertical="center"/>
    </xf>
    <xf numFmtId="0" fontId="6" fillId="0" borderId="29" xfId="0" applyFont="1" applyBorder="1" applyAlignment="1">
      <alignment vertical="center"/>
    </xf>
    <xf numFmtId="0" fontId="6" fillId="0" borderId="38" xfId="4" applyFont="1" applyBorder="1" applyAlignment="1">
      <alignment horizontal="center" vertical="center"/>
    </xf>
    <xf numFmtId="0" fontId="6" fillId="0" borderId="42" xfId="4" applyFont="1" applyBorder="1" applyAlignment="1">
      <alignment horizontal="center" vertical="center"/>
    </xf>
    <xf numFmtId="0" fontId="6" fillId="0" borderId="28" xfId="4" applyFont="1" applyBorder="1" applyAlignment="1">
      <alignment horizontal="center" vertical="center"/>
    </xf>
    <xf numFmtId="0" fontId="6" fillId="0" borderId="33" xfId="4" applyFont="1" applyBorder="1" applyAlignment="1">
      <alignment horizontal="center" vertical="center"/>
    </xf>
    <xf numFmtId="0" fontId="6" fillId="0" borderId="1" xfId="4" applyFont="1" applyBorder="1" applyAlignment="1">
      <alignment horizontal="center" vertical="center"/>
    </xf>
    <xf numFmtId="0" fontId="6" fillId="0" borderId="32" xfId="4" applyFont="1" applyBorder="1" applyAlignment="1">
      <alignment horizontal="center" vertical="center"/>
    </xf>
    <xf numFmtId="0" fontId="6" fillId="0" borderId="28" xfId="4" applyFont="1" applyBorder="1" applyAlignment="1">
      <alignment horizontal="center" vertical="center" textRotation="255" shrinkToFit="1"/>
    </xf>
    <xf numFmtId="0" fontId="6" fillId="0" borderId="19" xfId="4" applyFont="1" applyBorder="1" applyAlignment="1">
      <alignment horizontal="center" vertical="center" textRotation="255" shrinkToFit="1"/>
    </xf>
    <xf numFmtId="0" fontId="6" fillId="0" borderId="32" xfId="4" applyFont="1" applyBorder="1" applyAlignment="1">
      <alignment horizontal="center" vertical="center" textRotation="255" shrinkToFit="1"/>
    </xf>
    <xf numFmtId="0" fontId="6" fillId="0" borderId="41" xfId="4" applyFont="1" applyBorder="1" applyAlignment="1">
      <alignment horizontal="distributed" vertical="center"/>
    </xf>
    <xf numFmtId="0" fontId="6" fillId="0" borderId="29" xfId="4" applyFont="1" applyBorder="1" applyAlignment="1">
      <alignment horizontal="distributed" vertical="center"/>
    </xf>
    <xf numFmtId="0" fontId="6" fillId="0" borderId="0" xfId="0" applyFont="1" applyBorder="1" applyAlignment="1">
      <alignment horizontal="center" vertical="center" shrinkToFit="1"/>
    </xf>
    <xf numFmtId="0" fontId="11" fillId="0" borderId="0" xfId="0" applyFont="1" applyAlignment="1">
      <alignment horizontal="center" vertical="center"/>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cellXfs>
  <cellStyles count="5">
    <cellStyle name="パーセント" xfId="1" builtinId="5"/>
    <cellStyle name="パーセント 2" xfId="2" xr:uid="{00000000-0005-0000-0000-000001000000}"/>
    <cellStyle name="桁区切り" xfId="3" builtinId="6"/>
    <cellStyle name="標準" xfId="0" builtinId="0"/>
    <cellStyle name="標準_建退共運用"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6"/>
  <sheetViews>
    <sheetView showGridLines="0" tabSelected="1" topLeftCell="B1" zoomScaleNormal="100" workbookViewId="0">
      <pane xSplit="3" ySplit="3" topLeftCell="E4" activePane="bottomRight" state="frozen"/>
      <selection activeCell="B1" sqref="B1"/>
      <selection pane="topRight" activeCell="E1" sqref="E1"/>
      <selection pane="bottomLeft" activeCell="B4" sqref="B4"/>
      <selection pane="bottomRight" activeCell="B1" sqref="B1"/>
    </sheetView>
  </sheetViews>
  <sheetFormatPr defaultRowHeight="13.5"/>
  <cols>
    <col min="1" max="1" width="0.75" style="4" hidden="1" customWidth="1"/>
    <col min="2" max="3" width="4.625" style="4" customWidth="1"/>
    <col min="4" max="4" width="16.625" style="4" customWidth="1"/>
    <col min="5" max="5" width="10.5" style="4" customWidth="1"/>
    <col min="6" max="7" width="8.625" style="4" customWidth="1"/>
    <col min="8" max="8" width="10.625" style="4" customWidth="1"/>
    <col min="9" max="10" width="8.625" style="4" customWidth="1"/>
    <col min="11" max="11" width="10.5" style="4" customWidth="1"/>
    <col min="12" max="13" width="8.625" style="4" customWidth="1"/>
    <col min="14" max="14" width="10.625" style="4" customWidth="1"/>
    <col min="15" max="15" width="8.625" style="4" customWidth="1"/>
    <col min="16" max="16" width="8.625" style="5" customWidth="1"/>
    <col min="17" max="17" width="10.625" style="4" customWidth="1"/>
    <col min="18" max="18" width="8.625" style="4" customWidth="1"/>
    <col min="19" max="19" width="8.625" style="5" customWidth="1"/>
    <col min="20" max="20" width="10.625" style="4" customWidth="1"/>
    <col min="21" max="21" width="8.625" style="4" customWidth="1"/>
    <col min="22" max="23" width="8.625" style="5" customWidth="1"/>
    <col min="24" max="24" width="10.625" style="4" customWidth="1"/>
    <col min="25" max="25" width="8.625" style="4" customWidth="1"/>
    <col min="26" max="26" width="8.625" style="5" customWidth="1"/>
    <col min="27" max="16384" width="9" style="2"/>
  </cols>
  <sheetData>
    <row r="1" spans="2:40" s="4" customFormat="1" ht="9" customHeight="1">
      <c r="B1" s="1"/>
      <c r="C1" s="2"/>
      <c r="D1" s="2"/>
      <c r="E1" s="2"/>
      <c r="F1" s="2"/>
      <c r="G1" s="2"/>
      <c r="H1" s="2"/>
      <c r="I1" s="2"/>
      <c r="J1" s="3"/>
      <c r="P1" s="5"/>
      <c r="S1" s="5"/>
      <c r="V1" s="5"/>
      <c r="W1" s="5"/>
      <c r="Z1" s="5"/>
    </row>
    <row r="2" spans="2:40" s="4" customFormat="1" ht="28.5">
      <c r="B2" s="159" t="s">
        <v>18</v>
      </c>
      <c r="C2" s="159"/>
      <c r="D2" s="159"/>
      <c r="E2" s="159"/>
      <c r="F2" s="159"/>
      <c r="G2" s="159"/>
      <c r="H2" s="159"/>
      <c r="I2" s="159"/>
      <c r="J2" s="159"/>
      <c r="K2" s="159"/>
      <c r="L2" s="159"/>
      <c r="M2" s="159"/>
      <c r="N2" s="159"/>
      <c r="O2" s="159"/>
      <c r="P2" s="159"/>
      <c r="Q2" s="159"/>
      <c r="R2" s="159"/>
      <c r="S2" s="159"/>
      <c r="T2" s="159"/>
      <c r="U2" s="159"/>
      <c r="V2" s="159"/>
    </row>
    <row r="3" spans="2:40" s="4" customFormat="1" ht="21.75" customHeight="1">
      <c r="B3" s="6"/>
      <c r="C3" s="6"/>
      <c r="D3" s="6"/>
      <c r="E3" s="6"/>
      <c r="F3" s="6"/>
      <c r="G3" s="6"/>
      <c r="H3" s="6"/>
      <c r="I3" s="6"/>
      <c r="J3" s="6"/>
      <c r="K3" s="6"/>
      <c r="L3" s="6"/>
      <c r="M3" s="6"/>
      <c r="N3" s="6"/>
      <c r="O3" s="6"/>
      <c r="P3" s="6"/>
      <c r="Q3" s="6"/>
      <c r="R3" s="6"/>
      <c r="S3" s="6"/>
      <c r="T3" s="6"/>
      <c r="U3" s="6"/>
      <c r="V3" s="6"/>
    </row>
    <row r="4" spans="2:40" s="4" customFormat="1" ht="17.25" customHeight="1">
      <c r="B4" s="120" t="s">
        <v>28</v>
      </c>
      <c r="C4" s="7"/>
      <c r="D4" s="7"/>
      <c r="H4" s="1"/>
      <c r="I4" s="8"/>
      <c r="M4" s="8"/>
      <c r="P4" s="9"/>
      <c r="S4" s="9"/>
      <c r="V4" s="9" t="s">
        <v>0</v>
      </c>
      <c r="W4" s="9"/>
    </row>
    <row r="5" spans="2:40" s="4" customFormat="1" ht="18.75" customHeight="1">
      <c r="B5" s="147" t="s">
        <v>1</v>
      </c>
      <c r="C5" s="148"/>
      <c r="D5" s="149"/>
      <c r="E5" s="160" t="s">
        <v>45</v>
      </c>
      <c r="F5" s="161"/>
      <c r="G5" s="162"/>
      <c r="H5" s="132" t="s">
        <v>46</v>
      </c>
      <c r="I5" s="133"/>
      <c r="J5" s="134"/>
      <c r="K5" s="132" t="s">
        <v>47</v>
      </c>
      <c r="L5" s="133"/>
      <c r="M5" s="134"/>
      <c r="N5" s="132" t="s">
        <v>48</v>
      </c>
      <c r="O5" s="133"/>
      <c r="P5" s="134"/>
      <c r="Q5" s="132" t="s">
        <v>49</v>
      </c>
      <c r="R5" s="133"/>
      <c r="S5" s="134"/>
      <c r="T5" s="132" t="s">
        <v>50</v>
      </c>
      <c r="U5" s="133"/>
      <c r="V5" s="134"/>
      <c r="W5" s="10"/>
      <c r="X5" s="10"/>
      <c r="Y5" s="10"/>
      <c r="Z5" s="10"/>
      <c r="AA5" s="10"/>
      <c r="AB5" s="10"/>
      <c r="AC5" s="10"/>
      <c r="AD5" s="10"/>
      <c r="AE5" s="10"/>
      <c r="AF5" s="10"/>
      <c r="AG5" s="10"/>
      <c r="AH5" s="10"/>
      <c r="AI5" s="10"/>
      <c r="AJ5" s="10"/>
      <c r="AK5" s="10"/>
      <c r="AL5" s="10"/>
      <c r="AM5" s="10"/>
      <c r="AN5" s="10"/>
    </row>
    <row r="6" spans="2:40" s="4" customFormat="1" ht="18.75" customHeight="1">
      <c r="B6" s="150"/>
      <c r="C6" s="151"/>
      <c r="D6" s="152"/>
      <c r="E6" s="11" t="s">
        <v>2</v>
      </c>
      <c r="F6" s="12" t="s">
        <v>3</v>
      </c>
      <c r="G6" s="13" t="s">
        <v>4</v>
      </c>
      <c r="H6" s="14" t="s">
        <v>2</v>
      </c>
      <c r="I6" s="15" t="s">
        <v>3</v>
      </c>
      <c r="J6" s="13" t="s">
        <v>4</v>
      </c>
      <c r="K6" s="14" t="s">
        <v>2</v>
      </c>
      <c r="L6" s="15" t="s">
        <v>3</v>
      </c>
      <c r="M6" s="13" t="s">
        <v>4</v>
      </c>
      <c r="N6" s="14" t="s">
        <v>2</v>
      </c>
      <c r="O6" s="15" t="s">
        <v>3</v>
      </c>
      <c r="P6" s="16" t="s">
        <v>4</v>
      </c>
      <c r="Q6" s="14" t="s">
        <v>2</v>
      </c>
      <c r="R6" s="15" t="s">
        <v>3</v>
      </c>
      <c r="S6" s="16" t="s">
        <v>4</v>
      </c>
      <c r="T6" s="14" t="s">
        <v>2</v>
      </c>
      <c r="U6" s="15" t="s">
        <v>3</v>
      </c>
      <c r="V6" s="16" t="s">
        <v>4</v>
      </c>
      <c r="W6" s="17"/>
      <c r="X6" s="18"/>
      <c r="Y6" s="18"/>
      <c r="Z6" s="17"/>
    </row>
    <row r="7" spans="2:40" s="4" customFormat="1" ht="18.75" customHeight="1">
      <c r="B7" s="135" t="s">
        <v>5</v>
      </c>
      <c r="C7" s="135" t="s">
        <v>19</v>
      </c>
      <c r="D7" s="19" t="s">
        <v>6</v>
      </c>
      <c r="E7" s="20">
        <v>76654</v>
      </c>
      <c r="F7" s="21">
        <v>8.5299999999999994</v>
      </c>
      <c r="G7" s="22" t="s">
        <v>31</v>
      </c>
      <c r="H7" s="20">
        <v>75949</v>
      </c>
      <c r="I7" s="21">
        <f>ROUND(H7/H21*100,2)</f>
        <v>8.4</v>
      </c>
      <c r="J7" s="23">
        <v>0.45</v>
      </c>
      <c r="K7" s="24">
        <v>141418</v>
      </c>
      <c r="L7" s="25">
        <v>15.84</v>
      </c>
      <c r="M7" s="22">
        <v>1.46</v>
      </c>
      <c r="N7" s="26">
        <v>179543</v>
      </c>
      <c r="O7" s="27">
        <v>19.739999999999998</v>
      </c>
      <c r="P7" s="28">
        <v>1.43</v>
      </c>
      <c r="Q7" s="26">
        <v>221206</v>
      </c>
      <c r="R7" s="27">
        <v>24.48</v>
      </c>
      <c r="S7" s="28">
        <v>1.36</v>
      </c>
      <c r="T7" s="26">
        <v>219299</v>
      </c>
      <c r="U7" s="27">
        <v>25.14</v>
      </c>
      <c r="V7" s="29">
        <v>1.38</v>
      </c>
      <c r="W7" s="30"/>
      <c r="X7" s="31"/>
      <c r="Y7" s="32"/>
      <c r="Z7" s="30"/>
    </row>
    <row r="8" spans="2:40" s="4" customFormat="1" ht="18.75" customHeight="1">
      <c r="B8" s="136"/>
      <c r="C8" s="136"/>
      <c r="D8" s="33" t="s">
        <v>20</v>
      </c>
      <c r="E8" s="20">
        <v>262</v>
      </c>
      <c r="F8" s="21">
        <v>0.03</v>
      </c>
      <c r="G8" s="22" t="s">
        <v>31</v>
      </c>
      <c r="H8" s="20">
        <v>210</v>
      </c>
      <c r="I8" s="21">
        <f>ROUND(H8/H21*100,2)</f>
        <v>0.02</v>
      </c>
      <c r="J8" s="22">
        <v>6.4</v>
      </c>
      <c r="K8" s="20">
        <v>105</v>
      </c>
      <c r="L8" s="21">
        <v>0.01</v>
      </c>
      <c r="M8" s="22">
        <v>6.4</v>
      </c>
      <c r="N8" s="34" t="s">
        <v>31</v>
      </c>
      <c r="O8" s="35" t="s">
        <v>31</v>
      </c>
      <c r="P8" s="36" t="s">
        <v>31</v>
      </c>
      <c r="Q8" s="34" t="s">
        <v>31</v>
      </c>
      <c r="R8" s="35" t="s">
        <v>31</v>
      </c>
      <c r="S8" s="36" t="s">
        <v>31</v>
      </c>
      <c r="T8" s="34" t="s">
        <v>31</v>
      </c>
      <c r="U8" s="35" t="s">
        <v>31</v>
      </c>
      <c r="V8" s="37" t="s">
        <v>31</v>
      </c>
      <c r="W8" s="30"/>
      <c r="X8" s="32"/>
      <c r="Y8" s="32"/>
      <c r="Z8" s="30"/>
    </row>
    <row r="9" spans="2:40" s="4" customFormat="1" ht="18.75" customHeight="1">
      <c r="B9" s="136"/>
      <c r="C9" s="136"/>
      <c r="D9" s="38" t="s">
        <v>7</v>
      </c>
      <c r="E9" s="39">
        <v>210848</v>
      </c>
      <c r="F9" s="21">
        <f>ROUND(E9/E21*100,2)</f>
        <v>23.46</v>
      </c>
      <c r="G9" s="40" t="s">
        <v>31</v>
      </c>
      <c r="H9" s="39">
        <v>213527</v>
      </c>
      <c r="I9" s="41">
        <v>23.63</v>
      </c>
      <c r="J9" s="42">
        <v>0.86</v>
      </c>
      <c r="K9" s="39">
        <v>188019</v>
      </c>
      <c r="L9" s="21">
        <v>21.05</v>
      </c>
      <c r="M9" s="42">
        <v>1</v>
      </c>
      <c r="N9" s="43">
        <v>186248</v>
      </c>
      <c r="O9" s="35">
        <v>20.47</v>
      </c>
      <c r="P9" s="36">
        <v>0.75</v>
      </c>
      <c r="Q9" s="43">
        <v>184834</v>
      </c>
      <c r="R9" s="35">
        <v>20.45</v>
      </c>
      <c r="S9" s="36">
        <v>1.33</v>
      </c>
      <c r="T9" s="43">
        <v>208899</v>
      </c>
      <c r="U9" s="35">
        <v>23.95</v>
      </c>
      <c r="V9" s="37">
        <v>1.53</v>
      </c>
      <c r="W9" s="30"/>
      <c r="X9" s="44"/>
      <c r="Y9" s="32"/>
      <c r="Z9" s="30"/>
    </row>
    <row r="10" spans="2:40" s="4" customFormat="1" ht="18.75" customHeight="1">
      <c r="B10" s="136"/>
      <c r="C10" s="136"/>
      <c r="D10" s="33" t="s">
        <v>8</v>
      </c>
      <c r="E10" s="45">
        <v>61930</v>
      </c>
      <c r="F10" s="21">
        <f>ROUND(E10/E21*100,2)</f>
        <v>6.89</v>
      </c>
      <c r="G10" s="46" t="s">
        <v>31</v>
      </c>
      <c r="H10" s="45">
        <v>57530</v>
      </c>
      <c r="I10" s="47">
        <f>ROUND(H10/H21*100,2)</f>
        <v>6.37</v>
      </c>
      <c r="J10" s="48">
        <v>0.97</v>
      </c>
      <c r="K10" s="45">
        <v>33900</v>
      </c>
      <c r="L10" s="47">
        <v>3.8</v>
      </c>
      <c r="M10" s="48">
        <v>0.91</v>
      </c>
      <c r="N10" s="43">
        <v>22500</v>
      </c>
      <c r="O10" s="35">
        <v>2.4700000000000002</v>
      </c>
      <c r="P10" s="36">
        <v>0.74</v>
      </c>
      <c r="Q10" s="43">
        <v>9000</v>
      </c>
      <c r="R10" s="35">
        <v>1</v>
      </c>
      <c r="S10" s="36">
        <v>0.65</v>
      </c>
      <c r="T10" s="34" t="s">
        <v>31</v>
      </c>
      <c r="U10" s="35">
        <v>0</v>
      </c>
      <c r="V10" s="37">
        <v>0.45</v>
      </c>
      <c r="W10" s="30"/>
      <c r="X10" s="32"/>
      <c r="Y10" s="32"/>
      <c r="Z10" s="30"/>
    </row>
    <row r="11" spans="2:40" s="4" customFormat="1" ht="18.75" customHeight="1">
      <c r="B11" s="136"/>
      <c r="C11" s="137"/>
      <c r="D11" s="49" t="s">
        <v>26</v>
      </c>
      <c r="E11" s="50">
        <v>349694</v>
      </c>
      <c r="F11" s="51">
        <f>F7+F8+F9+F10</f>
        <v>38.909999999999997</v>
      </c>
      <c r="G11" s="52" t="s">
        <v>31</v>
      </c>
      <c r="H11" s="50">
        <v>347215</v>
      </c>
      <c r="I11" s="51">
        <f>I7+I8+I9+I10</f>
        <v>38.419999999999995</v>
      </c>
      <c r="J11" s="52">
        <v>0.54</v>
      </c>
      <c r="K11" s="50">
        <f>SUM(K7:K10)</f>
        <v>363442</v>
      </c>
      <c r="L11" s="53">
        <f>L7+L8+L9+L10</f>
        <v>40.699999999999996</v>
      </c>
      <c r="M11" s="52">
        <v>1.1100000000000001</v>
      </c>
      <c r="N11" s="54">
        <f>SUM(N7:N10)</f>
        <v>388291</v>
      </c>
      <c r="O11" s="55">
        <v>42.68</v>
      </c>
      <c r="P11" s="56">
        <v>1</v>
      </c>
      <c r="Q11" s="54">
        <v>415040</v>
      </c>
      <c r="R11" s="55">
        <v>45.93</v>
      </c>
      <c r="S11" s="56">
        <v>1.32</v>
      </c>
      <c r="T11" s="54">
        <v>428198</v>
      </c>
      <c r="U11" s="55">
        <v>49.08</v>
      </c>
      <c r="V11" s="57">
        <v>1.44</v>
      </c>
      <c r="W11" s="30"/>
      <c r="X11" s="44"/>
      <c r="Y11" s="32"/>
      <c r="Z11" s="30"/>
    </row>
    <row r="12" spans="2:40" s="4" customFormat="1" ht="18.75" customHeight="1">
      <c r="B12" s="136"/>
      <c r="C12" s="153" t="s">
        <v>9</v>
      </c>
      <c r="D12" s="33" t="s">
        <v>22</v>
      </c>
      <c r="E12" s="45">
        <v>2597</v>
      </c>
      <c r="F12" s="47">
        <f>ROUND(E12/E21*100,2)</f>
        <v>0.28999999999999998</v>
      </c>
      <c r="G12" s="58" t="s">
        <v>31</v>
      </c>
      <c r="H12" s="45">
        <v>2089</v>
      </c>
      <c r="I12" s="47">
        <f>ROUND(H12/H21*100,2)</f>
        <v>0.23</v>
      </c>
      <c r="J12" s="59">
        <v>0.02</v>
      </c>
      <c r="K12" s="45">
        <v>1977</v>
      </c>
      <c r="L12" s="47">
        <v>0.22</v>
      </c>
      <c r="M12" s="59">
        <v>0.02</v>
      </c>
      <c r="N12" s="60">
        <v>1813</v>
      </c>
      <c r="O12" s="27">
        <v>0.2</v>
      </c>
      <c r="P12" s="28">
        <v>0.02</v>
      </c>
      <c r="Q12" s="60">
        <v>1256</v>
      </c>
      <c r="R12" s="27">
        <v>0.14000000000000001</v>
      </c>
      <c r="S12" s="28">
        <v>7.0000000000000007E-2</v>
      </c>
      <c r="T12" s="60">
        <v>795</v>
      </c>
      <c r="U12" s="27">
        <v>0.09</v>
      </c>
      <c r="V12" s="29">
        <v>0.23</v>
      </c>
      <c r="W12" s="30"/>
      <c r="X12" s="44"/>
      <c r="Y12" s="61"/>
      <c r="Z12" s="30"/>
    </row>
    <row r="13" spans="2:40" s="4" customFormat="1" ht="18.75" customHeight="1">
      <c r="B13" s="136"/>
      <c r="C13" s="154"/>
      <c r="D13" s="33" t="s">
        <v>10</v>
      </c>
      <c r="E13" s="45">
        <v>18100</v>
      </c>
      <c r="F13" s="47">
        <f>ROUND(E13/E21*100,2)</f>
        <v>2.0099999999999998</v>
      </c>
      <c r="G13" s="46" t="s">
        <v>31</v>
      </c>
      <c r="H13" s="45">
        <v>26500</v>
      </c>
      <c r="I13" s="47">
        <f>ROUND(H13/H21*100,2)</f>
        <v>2.93</v>
      </c>
      <c r="J13" s="48">
        <v>0.04</v>
      </c>
      <c r="K13" s="45">
        <v>22010</v>
      </c>
      <c r="L13" s="47">
        <v>2.46</v>
      </c>
      <c r="M13" s="48">
        <v>0.04</v>
      </c>
      <c r="N13" s="43">
        <v>15460</v>
      </c>
      <c r="O13" s="35">
        <v>1.7</v>
      </c>
      <c r="P13" s="36">
        <v>0.02</v>
      </c>
      <c r="Q13" s="43">
        <v>19000</v>
      </c>
      <c r="R13" s="35">
        <v>2.1</v>
      </c>
      <c r="S13" s="36">
        <v>0.15</v>
      </c>
      <c r="T13" s="43">
        <v>16900</v>
      </c>
      <c r="U13" s="35">
        <v>1.94</v>
      </c>
      <c r="V13" s="37">
        <v>0.49</v>
      </c>
      <c r="W13" s="30"/>
      <c r="X13" s="44"/>
      <c r="Y13" s="61"/>
      <c r="Z13" s="30"/>
    </row>
    <row r="14" spans="2:40" s="4" customFormat="1" ht="18.75" customHeight="1">
      <c r="B14" s="136"/>
      <c r="C14" s="154"/>
      <c r="D14" s="19" t="s">
        <v>11</v>
      </c>
      <c r="E14" s="62">
        <v>305</v>
      </c>
      <c r="F14" s="21">
        <f>ROUND(E14/E21*100,2)</f>
        <v>0.03</v>
      </c>
      <c r="G14" s="63" t="s">
        <v>31</v>
      </c>
      <c r="H14" s="62">
        <v>79</v>
      </c>
      <c r="I14" s="47">
        <v>0.02</v>
      </c>
      <c r="J14" s="64">
        <v>0</v>
      </c>
      <c r="K14" s="62">
        <v>43</v>
      </c>
      <c r="L14" s="47">
        <v>0</v>
      </c>
      <c r="M14" s="64">
        <v>0</v>
      </c>
      <c r="N14" s="65">
        <v>71</v>
      </c>
      <c r="O14" s="35">
        <v>0.01</v>
      </c>
      <c r="P14" s="36">
        <v>0</v>
      </c>
      <c r="Q14" s="65">
        <v>480</v>
      </c>
      <c r="R14" s="35">
        <v>0.05</v>
      </c>
      <c r="S14" s="36">
        <v>0</v>
      </c>
      <c r="T14" s="65">
        <v>376</v>
      </c>
      <c r="U14" s="35">
        <v>0.04</v>
      </c>
      <c r="V14" s="37">
        <v>0.02</v>
      </c>
      <c r="W14" s="30"/>
      <c r="X14" s="44"/>
      <c r="Y14" s="61"/>
      <c r="Z14" s="30"/>
    </row>
    <row r="15" spans="2:40" s="4" customFormat="1" ht="18.75" customHeight="1">
      <c r="B15" s="136"/>
      <c r="C15" s="155"/>
      <c r="D15" s="49" t="s">
        <v>26</v>
      </c>
      <c r="E15" s="66">
        <v>21002</v>
      </c>
      <c r="F15" s="41">
        <f>F12+F13+F14</f>
        <v>2.3299999999999996</v>
      </c>
      <c r="G15" s="67" t="s">
        <v>31</v>
      </c>
      <c r="H15" s="66">
        <v>28668</v>
      </c>
      <c r="I15" s="41">
        <v>3.18</v>
      </c>
      <c r="J15" s="67">
        <v>0.01</v>
      </c>
      <c r="K15" s="66">
        <f>SUM(K12:K14)</f>
        <v>24030</v>
      </c>
      <c r="L15" s="47">
        <v>2.69</v>
      </c>
      <c r="M15" s="67">
        <v>0.01</v>
      </c>
      <c r="N15" s="54">
        <f>SUM(N12:N14)</f>
        <v>17344</v>
      </c>
      <c r="O15" s="55">
        <v>1.91</v>
      </c>
      <c r="P15" s="56">
        <v>0.02</v>
      </c>
      <c r="Q15" s="54">
        <v>20736</v>
      </c>
      <c r="R15" s="55">
        <v>2.29</v>
      </c>
      <c r="S15" s="56">
        <v>0.09</v>
      </c>
      <c r="T15" s="54">
        <v>18071</v>
      </c>
      <c r="U15" s="55">
        <v>2.0699999999999998</v>
      </c>
      <c r="V15" s="57">
        <v>0.28999999999999998</v>
      </c>
      <c r="W15" s="30"/>
      <c r="X15" s="44"/>
      <c r="Y15" s="32"/>
      <c r="Z15" s="30"/>
    </row>
    <row r="16" spans="2:40" s="4" customFormat="1" ht="18.75" customHeight="1">
      <c r="B16" s="136"/>
      <c r="C16" s="156" t="s">
        <v>12</v>
      </c>
      <c r="D16" s="157"/>
      <c r="E16" s="68">
        <v>182400</v>
      </c>
      <c r="F16" s="69">
        <f>ROUND(E16/E21*100,2)</f>
        <v>20.3</v>
      </c>
      <c r="G16" s="70" t="s">
        <v>31</v>
      </c>
      <c r="H16" s="68">
        <v>172840</v>
      </c>
      <c r="I16" s="69">
        <v>19.12</v>
      </c>
      <c r="J16" s="71">
        <v>1.57</v>
      </c>
      <c r="K16" s="68">
        <v>143840</v>
      </c>
      <c r="L16" s="69">
        <v>16.11</v>
      </c>
      <c r="M16" s="71">
        <v>1.41</v>
      </c>
      <c r="N16" s="72">
        <v>119840</v>
      </c>
      <c r="O16" s="73">
        <v>13.17</v>
      </c>
      <c r="P16" s="74">
        <v>1.29</v>
      </c>
      <c r="Q16" s="72">
        <v>95940</v>
      </c>
      <c r="R16" s="73">
        <v>10.62</v>
      </c>
      <c r="S16" s="74">
        <v>1.18</v>
      </c>
      <c r="T16" s="72">
        <v>70840</v>
      </c>
      <c r="U16" s="73">
        <v>8.1199999999999992</v>
      </c>
      <c r="V16" s="75">
        <v>0.98</v>
      </c>
      <c r="W16" s="30"/>
      <c r="X16" s="31"/>
      <c r="Y16" s="32"/>
      <c r="Z16" s="30"/>
    </row>
    <row r="17" spans="2:30" s="4" customFormat="1" ht="18.75" customHeight="1">
      <c r="B17" s="137"/>
      <c r="C17" s="156" t="s">
        <v>13</v>
      </c>
      <c r="D17" s="157"/>
      <c r="E17" s="76">
        <v>328</v>
      </c>
      <c r="F17" s="77">
        <f>ROUND(E17/E21*100,2)</f>
        <v>0.04</v>
      </c>
      <c r="G17" s="78" t="s">
        <v>31</v>
      </c>
      <c r="H17" s="76">
        <v>306</v>
      </c>
      <c r="I17" s="77">
        <f>ROUND(H17/H21*100,2)</f>
        <v>0.03</v>
      </c>
      <c r="J17" s="79">
        <v>2</v>
      </c>
      <c r="K17" s="76">
        <v>258</v>
      </c>
      <c r="L17" s="77">
        <v>0.03</v>
      </c>
      <c r="M17" s="79">
        <v>2</v>
      </c>
      <c r="N17" s="80">
        <v>187</v>
      </c>
      <c r="O17" s="73">
        <v>0.02</v>
      </c>
      <c r="P17" s="74">
        <v>2</v>
      </c>
      <c r="Q17" s="80">
        <v>146</v>
      </c>
      <c r="R17" s="73">
        <v>0.02</v>
      </c>
      <c r="S17" s="74">
        <v>2</v>
      </c>
      <c r="T17" s="80">
        <v>83</v>
      </c>
      <c r="U17" s="73">
        <v>0.01</v>
      </c>
      <c r="V17" s="75">
        <v>2</v>
      </c>
      <c r="W17" s="30"/>
      <c r="X17" s="32"/>
      <c r="Y17" s="32"/>
      <c r="Z17" s="30"/>
    </row>
    <row r="18" spans="2:30" s="4" customFormat="1" ht="18.75" customHeight="1">
      <c r="B18" s="135" t="s">
        <v>14</v>
      </c>
      <c r="C18" s="138" t="s">
        <v>33</v>
      </c>
      <c r="D18" s="139"/>
      <c r="E18" s="81">
        <v>263126</v>
      </c>
      <c r="F18" s="77">
        <f>ROUND(E18/E21*100,2)</f>
        <v>29.28</v>
      </c>
      <c r="G18" s="82" t="s">
        <v>31</v>
      </c>
      <c r="H18" s="81">
        <v>274011</v>
      </c>
      <c r="I18" s="77">
        <f>ROUND(H18/H21*100,2)</f>
        <v>30.32</v>
      </c>
      <c r="J18" s="83">
        <v>10.07</v>
      </c>
      <c r="K18" s="81">
        <v>284785</v>
      </c>
      <c r="L18" s="77">
        <v>31.89</v>
      </c>
      <c r="M18" s="83">
        <v>3.93</v>
      </c>
      <c r="N18" s="72">
        <v>310477</v>
      </c>
      <c r="O18" s="73">
        <v>34.130000000000003</v>
      </c>
      <c r="P18" s="74">
        <v>11.08</v>
      </c>
      <c r="Q18" s="72">
        <v>301382</v>
      </c>
      <c r="R18" s="73">
        <v>33.35</v>
      </c>
      <c r="S18" s="74">
        <v>3.42</v>
      </c>
      <c r="T18" s="72">
        <v>288367</v>
      </c>
      <c r="U18" s="73">
        <v>33.049999999999997</v>
      </c>
      <c r="V18" s="75">
        <v>-4.22</v>
      </c>
      <c r="W18" s="30"/>
      <c r="X18" s="44"/>
      <c r="Y18" s="32"/>
      <c r="Z18" s="84"/>
    </row>
    <row r="19" spans="2:30" s="4" customFormat="1" ht="18.75" customHeight="1">
      <c r="B19" s="136"/>
      <c r="C19" s="140" t="s">
        <v>15</v>
      </c>
      <c r="D19" s="141"/>
      <c r="E19" s="85">
        <v>82168</v>
      </c>
      <c r="F19" s="86">
        <f>ROUND(E19/E21*100,2)</f>
        <v>9.14</v>
      </c>
      <c r="G19" s="87" t="s">
        <v>31</v>
      </c>
      <c r="H19" s="85">
        <v>80738</v>
      </c>
      <c r="I19" s="86">
        <f>ROUND(H19/H21*100,2)</f>
        <v>8.93</v>
      </c>
      <c r="J19" s="88">
        <v>0.78</v>
      </c>
      <c r="K19" s="85">
        <v>76697</v>
      </c>
      <c r="L19" s="86">
        <v>8.59</v>
      </c>
      <c r="M19" s="88">
        <v>0.96</v>
      </c>
      <c r="N19" s="72">
        <v>73547</v>
      </c>
      <c r="O19" s="73">
        <v>8.08</v>
      </c>
      <c r="P19" s="74">
        <v>1.58</v>
      </c>
      <c r="Q19" s="72">
        <v>70443</v>
      </c>
      <c r="R19" s="73">
        <v>7.8</v>
      </c>
      <c r="S19" s="74">
        <v>1.66</v>
      </c>
      <c r="T19" s="72">
        <v>66834</v>
      </c>
      <c r="U19" s="73">
        <v>7.66</v>
      </c>
      <c r="V19" s="75">
        <v>1.1599999999999999</v>
      </c>
      <c r="W19" s="30"/>
      <c r="X19" s="44"/>
      <c r="Y19" s="89"/>
      <c r="Z19" s="30"/>
    </row>
    <row r="20" spans="2:30" s="4" customFormat="1" ht="18.75" customHeight="1">
      <c r="B20" s="137"/>
      <c r="C20" s="142" t="s">
        <v>16</v>
      </c>
      <c r="D20" s="143"/>
      <c r="E20" s="90">
        <v>154239</v>
      </c>
      <c r="F20" s="91">
        <v>44.11</v>
      </c>
      <c r="G20" s="22" t="s">
        <v>31</v>
      </c>
      <c r="H20" s="90">
        <v>158983</v>
      </c>
      <c r="I20" s="91">
        <v>45.79</v>
      </c>
      <c r="J20" s="23">
        <v>0.04</v>
      </c>
      <c r="K20" s="90">
        <v>244488</v>
      </c>
      <c r="L20" s="91">
        <v>67.27</v>
      </c>
      <c r="M20" s="23">
        <v>0.04</v>
      </c>
      <c r="N20" s="90">
        <v>347130</v>
      </c>
      <c r="O20" s="91">
        <v>89.39</v>
      </c>
      <c r="P20" s="74">
        <v>0.04</v>
      </c>
      <c r="Q20" s="90">
        <v>384630</v>
      </c>
      <c r="R20" s="91">
        <v>92.67</v>
      </c>
      <c r="S20" s="74">
        <v>0.06</v>
      </c>
      <c r="T20" s="90">
        <v>408560</v>
      </c>
      <c r="U20" s="91">
        <v>95.41</v>
      </c>
      <c r="V20" s="75">
        <v>0.05</v>
      </c>
      <c r="W20" s="30"/>
      <c r="X20" s="92"/>
      <c r="Y20" s="93"/>
      <c r="Z20" s="30"/>
    </row>
    <row r="21" spans="2:30" s="4" customFormat="1" ht="18.75" customHeight="1">
      <c r="B21" s="144" t="s">
        <v>23</v>
      </c>
      <c r="C21" s="145"/>
      <c r="D21" s="146"/>
      <c r="E21" s="94">
        <v>898717</v>
      </c>
      <c r="F21" s="95">
        <f>F11+F15+F18+F19+F16+F17</f>
        <v>100</v>
      </c>
      <c r="G21" s="74" t="s">
        <v>31</v>
      </c>
      <c r="H21" s="94">
        <v>903778</v>
      </c>
      <c r="I21" s="95">
        <f>I11+I15+I18+I19+I16+I17</f>
        <v>100</v>
      </c>
      <c r="J21" s="96">
        <v>3.05</v>
      </c>
      <c r="K21" s="94">
        <v>893051</v>
      </c>
      <c r="L21" s="95">
        <v>100</v>
      </c>
      <c r="M21" s="96">
        <v>1.97</v>
      </c>
      <c r="N21" s="97">
        <f>N11+N15+N16+N17+N18+N19</f>
        <v>909686</v>
      </c>
      <c r="O21" s="98">
        <v>100</v>
      </c>
      <c r="P21" s="74">
        <v>4.3499999999999996</v>
      </c>
      <c r="Q21" s="97">
        <v>903686</v>
      </c>
      <c r="R21" s="98">
        <v>100</v>
      </c>
      <c r="S21" s="74">
        <v>2</v>
      </c>
      <c r="T21" s="97">
        <v>872393</v>
      </c>
      <c r="U21" s="98">
        <v>100</v>
      </c>
      <c r="V21" s="75">
        <v>-0.56000000000000005</v>
      </c>
      <c r="W21" s="30"/>
      <c r="X21" s="99"/>
      <c r="Y21" s="100"/>
      <c r="Z21" s="30"/>
    </row>
    <row r="22" spans="2:30" s="4" customFormat="1" ht="17.25" customHeight="1">
      <c r="B22" s="101"/>
      <c r="C22" s="102"/>
      <c r="D22" s="102"/>
      <c r="E22" s="103"/>
      <c r="F22" s="104"/>
      <c r="G22" s="104"/>
      <c r="H22" s="103"/>
      <c r="I22" s="104"/>
      <c r="J22" s="105"/>
      <c r="K22" s="103"/>
      <c r="L22" s="104"/>
      <c r="M22" s="105"/>
      <c r="N22" s="99"/>
      <c r="O22" s="100"/>
      <c r="P22" s="30"/>
      <c r="Q22" s="99"/>
      <c r="R22" s="100"/>
      <c r="S22" s="30"/>
      <c r="T22" s="99"/>
      <c r="U22" s="100"/>
      <c r="V22" s="84"/>
      <c r="W22" s="30"/>
      <c r="X22" s="99"/>
      <c r="Y22" s="100"/>
      <c r="Z22" s="30"/>
    </row>
    <row r="23" spans="2:30" s="4" customFormat="1" ht="17.25" customHeight="1">
      <c r="B23" s="101"/>
      <c r="C23" s="102"/>
      <c r="D23" s="102"/>
      <c r="E23" s="103"/>
      <c r="F23" s="104"/>
      <c r="G23" s="104"/>
      <c r="H23" s="103"/>
      <c r="I23" s="104"/>
      <c r="J23" s="105"/>
      <c r="K23" s="103"/>
      <c r="L23" s="104"/>
      <c r="M23" s="105"/>
      <c r="N23" s="99"/>
      <c r="O23" s="100"/>
      <c r="P23" s="30"/>
      <c r="Q23" s="99"/>
      <c r="R23" s="100"/>
      <c r="S23" s="30"/>
      <c r="T23" s="99"/>
      <c r="U23" s="100"/>
      <c r="V23" s="84"/>
      <c r="W23" s="30"/>
      <c r="X23" s="99"/>
      <c r="Y23" s="100"/>
      <c r="Z23" s="30"/>
    </row>
    <row r="24" spans="2:30" s="4" customFormat="1" ht="17.25" customHeight="1">
      <c r="B24" s="101"/>
      <c r="C24" s="102"/>
      <c r="D24" s="102"/>
      <c r="E24" s="103"/>
      <c r="F24" s="104"/>
      <c r="G24" s="104"/>
      <c r="H24" s="103"/>
      <c r="I24" s="104"/>
      <c r="J24" s="105"/>
      <c r="K24" s="103"/>
      <c r="L24" s="104"/>
      <c r="M24" s="105"/>
      <c r="N24" s="99"/>
      <c r="O24" s="100"/>
      <c r="P24" s="30"/>
      <c r="Q24" s="99"/>
      <c r="R24" s="100"/>
      <c r="S24" s="30"/>
      <c r="T24" s="99"/>
      <c r="U24" s="100"/>
      <c r="V24" s="84"/>
      <c r="W24" s="30"/>
      <c r="X24" s="99"/>
      <c r="Y24" s="100"/>
      <c r="Z24" s="30"/>
    </row>
    <row r="25" spans="2:30" s="4" customFormat="1" ht="17.25" customHeight="1">
      <c r="B25" s="120" t="s">
        <v>29</v>
      </c>
      <c r="C25" s="7"/>
      <c r="D25" s="7"/>
      <c r="H25" s="1"/>
      <c r="I25" s="8"/>
      <c r="M25" s="8"/>
      <c r="P25" s="9"/>
      <c r="S25" s="9" t="s">
        <v>0</v>
      </c>
      <c r="T25" s="106"/>
      <c r="U25" s="106"/>
      <c r="V25" s="9"/>
      <c r="W25" s="9"/>
    </row>
    <row r="26" spans="2:30" s="4" customFormat="1" ht="18.75" customHeight="1">
      <c r="B26" s="147" t="s">
        <v>1</v>
      </c>
      <c r="C26" s="148"/>
      <c r="D26" s="149"/>
      <c r="E26" s="132" t="s">
        <v>51</v>
      </c>
      <c r="F26" s="133"/>
      <c r="G26" s="134"/>
      <c r="H26" s="132" t="s">
        <v>52</v>
      </c>
      <c r="I26" s="133"/>
      <c r="J26" s="134"/>
      <c r="K26" s="132" t="s">
        <v>53</v>
      </c>
      <c r="L26" s="133"/>
      <c r="M26" s="134"/>
      <c r="N26" s="132" t="s">
        <v>54</v>
      </c>
      <c r="O26" s="133"/>
      <c r="P26" s="134"/>
      <c r="Q26" s="132" t="s">
        <v>55</v>
      </c>
      <c r="R26" s="133"/>
      <c r="S26" s="134"/>
      <c r="T26" s="107"/>
      <c r="U26" s="10"/>
      <c r="V26" s="10"/>
      <c r="W26" s="10"/>
      <c r="X26" s="10"/>
      <c r="Y26" s="10"/>
      <c r="Z26" s="10"/>
      <c r="AA26" s="106"/>
      <c r="AB26" s="106"/>
      <c r="AC26" s="106"/>
      <c r="AD26" s="106"/>
    </row>
    <row r="27" spans="2:30" s="4" customFormat="1" ht="18.75" customHeight="1">
      <c r="B27" s="150"/>
      <c r="C27" s="151"/>
      <c r="D27" s="152"/>
      <c r="E27" s="14" t="s">
        <v>2</v>
      </c>
      <c r="F27" s="15" t="s">
        <v>3</v>
      </c>
      <c r="G27" s="16" t="s">
        <v>4</v>
      </c>
      <c r="H27" s="14" t="s">
        <v>2</v>
      </c>
      <c r="I27" s="15" t="s">
        <v>3</v>
      </c>
      <c r="J27" s="16" t="s">
        <v>4</v>
      </c>
      <c r="K27" s="14" t="s">
        <v>2</v>
      </c>
      <c r="L27" s="15" t="s">
        <v>3</v>
      </c>
      <c r="M27" s="16" t="s">
        <v>4</v>
      </c>
      <c r="N27" s="14" t="s">
        <v>2</v>
      </c>
      <c r="O27" s="15" t="s">
        <v>3</v>
      </c>
      <c r="P27" s="16" t="s">
        <v>4</v>
      </c>
      <c r="Q27" s="14" t="s">
        <v>2</v>
      </c>
      <c r="R27" s="15" t="s">
        <v>3</v>
      </c>
      <c r="S27" s="16" t="s">
        <v>4</v>
      </c>
      <c r="T27" s="108"/>
      <c r="U27" s="18"/>
      <c r="V27" s="17"/>
      <c r="W27" s="17"/>
      <c r="X27" s="18"/>
      <c r="Y27" s="18"/>
      <c r="Z27" s="17"/>
      <c r="AA27" s="106"/>
      <c r="AB27" s="106"/>
      <c r="AC27" s="106"/>
      <c r="AD27" s="106"/>
    </row>
    <row r="28" spans="2:30" s="4" customFormat="1" ht="18.75" customHeight="1">
      <c r="B28" s="135" t="s">
        <v>5</v>
      </c>
      <c r="C28" s="135" t="s">
        <v>19</v>
      </c>
      <c r="D28" s="19" t="s">
        <v>6</v>
      </c>
      <c r="E28" s="26">
        <v>212390</v>
      </c>
      <c r="F28" s="27">
        <f>ROUND(E28/E42*100,2)</f>
        <v>25.89</v>
      </c>
      <c r="G28" s="29">
        <v>1.42</v>
      </c>
      <c r="H28" s="26">
        <v>213220</v>
      </c>
      <c r="I28" s="27">
        <f>ROUND(H28/H42*100,2)</f>
        <v>25.58</v>
      </c>
      <c r="J28" s="29">
        <v>1.46</v>
      </c>
      <c r="K28" s="26">
        <v>206152</v>
      </c>
      <c r="L28" s="27">
        <f>ROUND(K28/K42*100,2)</f>
        <v>25.01</v>
      </c>
      <c r="M28" s="29">
        <v>1.45</v>
      </c>
      <c r="N28" s="26">
        <v>179934</v>
      </c>
      <c r="O28" s="27">
        <f>ROUND(N28/N42*100,2)</f>
        <v>21.75</v>
      </c>
      <c r="P28" s="29">
        <v>1.48</v>
      </c>
      <c r="Q28" s="26">
        <v>153232.073</v>
      </c>
      <c r="R28" s="27">
        <f>ROUND(Q28/Q42*100,2)</f>
        <v>17.95</v>
      </c>
      <c r="S28" s="29">
        <v>1.55</v>
      </c>
      <c r="T28" s="109"/>
      <c r="U28" s="110"/>
      <c r="V28" s="111"/>
      <c r="W28" s="30"/>
      <c r="X28" s="31"/>
      <c r="Y28" s="32"/>
      <c r="Z28" s="30"/>
      <c r="AA28" s="106"/>
      <c r="AB28" s="106"/>
      <c r="AC28" s="106"/>
      <c r="AD28" s="106"/>
    </row>
    <row r="29" spans="2:30" s="4" customFormat="1" ht="18.75" customHeight="1">
      <c r="B29" s="136"/>
      <c r="C29" s="136"/>
      <c r="D29" s="33" t="s">
        <v>24</v>
      </c>
      <c r="E29" s="34" t="s">
        <v>31</v>
      </c>
      <c r="F29" s="35" t="s">
        <v>31</v>
      </c>
      <c r="G29" s="37" t="s">
        <v>31</v>
      </c>
      <c r="H29" s="34" t="s">
        <v>31</v>
      </c>
      <c r="I29" s="35" t="s">
        <v>31</v>
      </c>
      <c r="J29" s="37" t="s">
        <v>31</v>
      </c>
      <c r="K29" s="34" t="s">
        <v>31</v>
      </c>
      <c r="L29" s="35" t="s">
        <v>31</v>
      </c>
      <c r="M29" s="37" t="s">
        <v>31</v>
      </c>
      <c r="N29" s="112" t="s">
        <v>31</v>
      </c>
      <c r="O29" s="35" t="s">
        <v>31</v>
      </c>
      <c r="P29" s="37" t="s">
        <v>31</v>
      </c>
      <c r="Q29" s="112" t="s">
        <v>31</v>
      </c>
      <c r="R29" s="35" t="s">
        <v>31</v>
      </c>
      <c r="S29" s="37" t="s">
        <v>31</v>
      </c>
      <c r="T29" s="109"/>
      <c r="U29" s="110"/>
      <c r="V29" s="111"/>
      <c r="W29" s="30"/>
      <c r="X29" s="32"/>
      <c r="Y29" s="32"/>
      <c r="Z29" s="30"/>
      <c r="AA29" s="106"/>
      <c r="AB29" s="106"/>
      <c r="AC29" s="106"/>
      <c r="AD29" s="106"/>
    </row>
    <row r="30" spans="2:30" s="4" customFormat="1" ht="18.75" customHeight="1">
      <c r="B30" s="136"/>
      <c r="C30" s="136"/>
      <c r="D30" s="38" t="s">
        <v>7</v>
      </c>
      <c r="E30" s="43">
        <v>229235</v>
      </c>
      <c r="F30" s="35">
        <f>ROUND(E30/E42*100,2)</f>
        <v>27.95</v>
      </c>
      <c r="G30" s="37">
        <v>1.55</v>
      </c>
      <c r="H30" s="43">
        <v>264588</v>
      </c>
      <c r="I30" s="35">
        <f>ROUND(H30/H42*100,2)</f>
        <v>31.74</v>
      </c>
      <c r="J30" s="37">
        <v>1.61</v>
      </c>
      <c r="K30" s="43">
        <v>289494</v>
      </c>
      <c r="L30" s="35">
        <f>ROUND(K30/K42*100,2)</f>
        <v>35.119999999999997</v>
      </c>
      <c r="M30" s="37">
        <v>1.51</v>
      </c>
      <c r="N30" s="43">
        <v>317473</v>
      </c>
      <c r="O30" s="35">
        <f>ROUND(N30/N42*100,2)</f>
        <v>38.380000000000003</v>
      </c>
      <c r="P30" s="37">
        <v>1.5</v>
      </c>
      <c r="Q30" s="43">
        <v>344241.98100000003</v>
      </c>
      <c r="R30" s="35">
        <f>ROUND(Q30/Q42*100,2)</f>
        <v>40.32</v>
      </c>
      <c r="S30" s="37">
        <v>1.44</v>
      </c>
      <c r="T30" s="113"/>
      <c r="U30" s="110"/>
      <c r="V30" s="111"/>
      <c r="W30" s="30"/>
      <c r="X30" s="44"/>
      <c r="Y30" s="32"/>
      <c r="Z30" s="30"/>
      <c r="AA30" s="106"/>
      <c r="AB30" s="106"/>
      <c r="AC30" s="106"/>
      <c r="AD30" s="106"/>
    </row>
    <row r="31" spans="2:30" s="4" customFormat="1" ht="18.75" customHeight="1">
      <c r="B31" s="136"/>
      <c r="C31" s="136"/>
      <c r="D31" s="33" t="s">
        <v>8</v>
      </c>
      <c r="E31" s="34" t="s">
        <v>31</v>
      </c>
      <c r="F31" s="35" t="s">
        <v>31</v>
      </c>
      <c r="G31" s="37" t="s">
        <v>31</v>
      </c>
      <c r="H31" s="34" t="s">
        <v>31</v>
      </c>
      <c r="I31" s="35" t="s">
        <v>31</v>
      </c>
      <c r="J31" s="37" t="s">
        <v>31</v>
      </c>
      <c r="K31" s="34" t="s">
        <v>31</v>
      </c>
      <c r="L31" s="35" t="s">
        <v>31</v>
      </c>
      <c r="M31" s="37" t="s">
        <v>31</v>
      </c>
      <c r="N31" s="43">
        <v>8000</v>
      </c>
      <c r="O31" s="35">
        <f>ROUND(N31/N42*100,2)</f>
        <v>0.97</v>
      </c>
      <c r="P31" s="37">
        <v>0.3</v>
      </c>
      <c r="Q31" s="43">
        <v>16000</v>
      </c>
      <c r="R31" s="35">
        <f>ROUND(Q31/Q42*100,2)</f>
        <v>1.87</v>
      </c>
      <c r="S31" s="37">
        <v>0.32</v>
      </c>
      <c r="T31" s="113"/>
      <c r="U31" s="110"/>
      <c r="V31" s="111"/>
      <c r="W31" s="30"/>
      <c r="X31" s="32"/>
      <c r="Y31" s="32"/>
      <c r="Z31" s="30"/>
      <c r="AA31" s="106"/>
      <c r="AB31" s="106"/>
      <c r="AC31" s="106"/>
      <c r="AD31" s="106"/>
    </row>
    <row r="32" spans="2:30" s="4" customFormat="1" ht="18.75" customHeight="1">
      <c r="B32" s="136"/>
      <c r="C32" s="137"/>
      <c r="D32" s="49" t="s">
        <v>26</v>
      </c>
      <c r="E32" s="54">
        <v>441625</v>
      </c>
      <c r="F32" s="55">
        <f>ROUND(E32/E42*100,2)</f>
        <v>53.84</v>
      </c>
      <c r="G32" s="57">
        <v>1.53</v>
      </c>
      <c r="H32" s="54">
        <v>477808</v>
      </c>
      <c r="I32" s="55">
        <f>ROUND(H32/H42*100,2)</f>
        <v>57.32</v>
      </c>
      <c r="J32" s="57">
        <v>1.58</v>
      </c>
      <c r="K32" s="54">
        <v>495646</v>
      </c>
      <c r="L32" s="55">
        <f>ROUND(K32/K42*100,2)</f>
        <v>60.13</v>
      </c>
      <c r="M32" s="57">
        <v>1.52</v>
      </c>
      <c r="N32" s="54">
        <v>505406</v>
      </c>
      <c r="O32" s="114">
        <f>ROUND(N32/N42*100,2)</f>
        <v>61.1</v>
      </c>
      <c r="P32" s="57">
        <v>1.49</v>
      </c>
      <c r="Q32" s="54">
        <v>513474.05499999999</v>
      </c>
      <c r="R32" s="114">
        <f>ROUND(Q32/Q42*100,2)</f>
        <v>60.15</v>
      </c>
      <c r="S32" s="57">
        <v>1.45</v>
      </c>
      <c r="T32" s="113"/>
      <c r="U32" s="115"/>
      <c r="V32" s="111"/>
      <c r="W32" s="30"/>
      <c r="X32" s="44"/>
      <c r="Y32" s="32"/>
      <c r="Z32" s="30"/>
      <c r="AA32" s="106"/>
      <c r="AB32" s="106"/>
      <c r="AC32" s="106"/>
      <c r="AD32" s="106"/>
    </row>
    <row r="33" spans="1:30" s="4" customFormat="1" ht="18.75" customHeight="1">
      <c r="B33" s="136"/>
      <c r="C33" s="153" t="s">
        <v>9</v>
      </c>
      <c r="D33" s="33" t="s">
        <v>22</v>
      </c>
      <c r="E33" s="60">
        <v>765</v>
      </c>
      <c r="F33" s="27">
        <f>ROUND(E33/E42*100,2)</f>
        <v>0.09</v>
      </c>
      <c r="G33" s="29">
        <v>0.28999999999999998</v>
      </c>
      <c r="H33" s="60">
        <v>733</v>
      </c>
      <c r="I33" s="27">
        <f>ROUND(H33/H42*100,2)</f>
        <v>0.09</v>
      </c>
      <c r="J33" s="29">
        <v>0.15</v>
      </c>
      <c r="K33" s="60">
        <v>620</v>
      </c>
      <c r="L33" s="27">
        <f>ROUND(K33/K42*100,2)</f>
        <v>0.08</v>
      </c>
      <c r="M33" s="29">
        <v>0.05</v>
      </c>
      <c r="N33" s="60">
        <v>560</v>
      </c>
      <c r="O33" s="27">
        <f>ROUND(N33/N42*100,2)</f>
        <v>7.0000000000000007E-2</v>
      </c>
      <c r="P33" s="29">
        <v>0.03</v>
      </c>
      <c r="Q33" s="60">
        <v>666</v>
      </c>
      <c r="R33" s="27">
        <f>ROUND(Q33/Q42*100,2)</f>
        <v>0.08</v>
      </c>
      <c r="S33" s="29">
        <v>0.03</v>
      </c>
      <c r="T33" s="113"/>
      <c r="U33" s="110"/>
      <c r="V33" s="111"/>
      <c r="W33" s="30"/>
      <c r="X33" s="44"/>
      <c r="Y33" s="61"/>
      <c r="Z33" s="30"/>
      <c r="AA33" s="106"/>
      <c r="AB33" s="106"/>
      <c r="AC33" s="106"/>
      <c r="AD33" s="106"/>
    </row>
    <row r="34" spans="1:30" s="4" customFormat="1" ht="18.75" customHeight="1">
      <c r="B34" s="136"/>
      <c r="C34" s="154"/>
      <c r="D34" s="33" t="s">
        <v>10</v>
      </c>
      <c r="E34" s="43">
        <v>18590</v>
      </c>
      <c r="F34" s="35">
        <f>ROUND(E34/E42*100,2)</f>
        <v>2.27</v>
      </c>
      <c r="G34" s="37">
        <v>0.5</v>
      </c>
      <c r="H34" s="43">
        <v>19750</v>
      </c>
      <c r="I34" s="35">
        <f>ROUND(H34/H42*100,2)</f>
        <v>2.37</v>
      </c>
      <c r="J34" s="37">
        <v>0.16</v>
      </c>
      <c r="K34" s="43">
        <v>7750</v>
      </c>
      <c r="L34" s="35">
        <f>ROUND(K34/K42*100,2)</f>
        <v>0.94</v>
      </c>
      <c r="M34" s="37">
        <v>0.1</v>
      </c>
      <c r="N34" s="43">
        <v>10700</v>
      </c>
      <c r="O34" s="35">
        <f>ROUND(N34/N42*100,2)</f>
        <v>1.29</v>
      </c>
      <c r="P34" s="37">
        <v>0.09</v>
      </c>
      <c r="Q34" s="43">
        <v>18300</v>
      </c>
      <c r="R34" s="35">
        <f>ROUND(Q34/Q42*100,2)</f>
        <v>2.14</v>
      </c>
      <c r="S34" s="37">
        <v>0.1</v>
      </c>
      <c r="T34" s="113"/>
      <c r="U34" s="110"/>
      <c r="V34" s="111"/>
      <c r="W34" s="30"/>
      <c r="X34" s="44"/>
      <c r="Y34" s="61"/>
      <c r="Z34" s="30"/>
      <c r="AA34" s="106"/>
      <c r="AB34" s="106"/>
      <c r="AC34" s="106"/>
      <c r="AD34" s="106"/>
    </row>
    <row r="35" spans="1:30" s="4" customFormat="1" ht="18.75" customHeight="1">
      <c r="B35" s="136"/>
      <c r="C35" s="154"/>
      <c r="D35" s="19" t="s">
        <v>11</v>
      </c>
      <c r="E35" s="65">
        <v>436</v>
      </c>
      <c r="F35" s="35">
        <f>ROUND(E35/E42*100,2)</f>
        <v>0.05</v>
      </c>
      <c r="G35" s="37">
        <v>0.01</v>
      </c>
      <c r="H35" s="65">
        <v>407</v>
      </c>
      <c r="I35" s="35">
        <f>ROUND(H35/H42*100,2)</f>
        <v>0.05</v>
      </c>
      <c r="J35" s="37" t="s">
        <v>31</v>
      </c>
      <c r="K35" s="43">
        <v>10527</v>
      </c>
      <c r="L35" s="35">
        <f>ROUND(K35/K42*100,2)</f>
        <v>1.28</v>
      </c>
      <c r="M35" s="37" t="s">
        <v>31</v>
      </c>
      <c r="N35" s="43">
        <v>7924</v>
      </c>
      <c r="O35" s="35">
        <f>ROUND(N35/N42*100,2)</f>
        <v>0.96</v>
      </c>
      <c r="P35" s="37" t="s">
        <v>31</v>
      </c>
      <c r="Q35" s="43">
        <v>9340.0339999999997</v>
      </c>
      <c r="R35" s="35">
        <f>ROUND(Q35/Q42*100,2)</f>
        <v>1.0900000000000001</v>
      </c>
      <c r="S35" s="37" t="s">
        <v>31</v>
      </c>
      <c r="T35" s="113"/>
      <c r="U35" s="110"/>
      <c r="V35" s="111"/>
      <c r="W35" s="30"/>
      <c r="X35" s="44"/>
      <c r="Y35" s="61"/>
      <c r="Z35" s="30"/>
      <c r="AA35" s="106"/>
      <c r="AB35" s="106"/>
      <c r="AC35" s="106"/>
      <c r="AD35" s="106"/>
    </row>
    <row r="36" spans="1:30" s="4" customFormat="1" ht="18.75" customHeight="1">
      <c r="B36" s="136"/>
      <c r="C36" s="155"/>
      <c r="D36" s="49" t="s">
        <v>26</v>
      </c>
      <c r="E36" s="54">
        <v>19791</v>
      </c>
      <c r="F36" s="55">
        <f>ROUND(E36/E42*100,2)</f>
        <v>2.41</v>
      </c>
      <c r="G36" s="57">
        <v>0.32</v>
      </c>
      <c r="H36" s="54">
        <v>20890</v>
      </c>
      <c r="I36" s="55">
        <f>ROUND(H36/H42*100,2)</f>
        <v>2.5099999999999998</v>
      </c>
      <c r="J36" s="57">
        <v>0.1</v>
      </c>
      <c r="K36" s="54">
        <v>18897</v>
      </c>
      <c r="L36" s="55">
        <f>ROUND(K36/K42*100,2)</f>
        <v>2.29</v>
      </c>
      <c r="M36" s="57">
        <v>0.05</v>
      </c>
      <c r="N36" s="54">
        <f>SUM(N33:N35)</f>
        <v>19184</v>
      </c>
      <c r="O36" s="55">
        <f>ROUND(N36/N42*100,2)</f>
        <v>2.3199999999999998</v>
      </c>
      <c r="P36" s="57">
        <v>0.04</v>
      </c>
      <c r="Q36" s="54">
        <v>28306.034</v>
      </c>
      <c r="R36" s="55">
        <f>ROUND(Q36/Q42*100,2)</f>
        <v>3.32</v>
      </c>
      <c r="S36" s="57">
        <v>0.04</v>
      </c>
      <c r="T36" s="113"/>
      <c r="U36" s="110"/>
      <c r="V36" s="111"/>
      <c r="W36" s="30"/>
      <c r="X36" s="44"/>
      <c r="Y36" s="32"/>
      <c r="Z36" s="30"/>
      <c r="AA36" s="106"/>
      <c r="AB36" s="106"/>
      <c r="AC36" s="106"/>
      <c r="AD36" s="106"/>
    </row>
    <row r="37" spans="1:30" s="4" customFormat="1" ht="18.75" customHeight="1">
      <c r="B37" s="136"/>
      <c r="C37" s="156" t="s">
        <v>12</v>
      </c>
      <c r="D37" s="157"/>
      <c r="E37" s="72">
        <v>44027</v>
      </c>
      <c r="F37" s="73">
        <f>ROUND(E37/E42*100,2)</f>
        <v>5.37</v>
      </c>
      <c r="G37" s="75">
        <v>0.75</v>
      </c>
      <c r="H37" s="72">
        <v>18800</v>
      </c>
      <c r="I37" s="73">
        <f>ROUND(H37/H42*100,2)</f>
        <v>2.2599999999999998</v>
      </c>
      <c r="J37" s="75">
        <v>0.75</v>
      </c>
      <c r="K37" s="116" t="s">
        <v>31</v>
      </c>
      <c r="L37" s="73" t="s">
        <v>31</v>
      </c>
      <c r="M37" s="75">
        <v>1.08</v>
      </c>
      <c r="N37" s="116" t="s">
        <v>31</v>
      </c>
      <c r="O37" s="73" t="s">
        <v>31</v>
      </c>
      <c r="P37" s="75" t="s">
        <v>31</v>
      </c>
      <c r="Q37" s="116" t="s">
        <v>31</v>
      </c>
      <c r="R37" s="73" t="s">
        <v>31</v>
      </c>
      <c r="S37" s="75" t="s">
        <v>31</v>
      </c>
      <c r="T37" s="109"/>
      <c r="U37" s="110"/>
      <c r="V37" s="111"/>
      <c r="W37" s="30"/>
      <c r="X37" s="31"/>
      <c r="Y37" s="32"/>
      <c r="Z37" s="30"/>
      <c r="AA37" s="106"/>
      <c r="AB37" s="106"/>
      <c r="AC37" s="106"/>
      <c r="AD37" s="106"/>
    </row>
    <row r="38" spans="1:30" s="4" customFormat="1" ht="18.75" customHeight="1">
      <c r="B38" s="137"/>
      <c r="C38" s="156" t="s">
        <v>13</v>
      </c>
      <c r="D38" s="157"/>
      <c r="E38" s="80">
        <v>47</v>
      </c>
      <c r="F38" s="73">
        <f>ROUND(E38/E42*100,2)</f>
        <v>0.01</v>
      </c>
      <c r="G38" s="75">
        <v>2</v>
      </c>
      <c r="H38" s="80">
        <v>20</v>
      </c>
      <c r="I38" s="73">
        <f>ROUND(H38/H42*100,2)</f>
        <v>0</v>
      </c>
      <c r="J38" s="75">
        <v>2</v>
      </c>
      <c r="K38" s="117" t="s">
        <v>31</v>
      </c>
      <c r="L38" s="73" t="s">
        <v>31</v>
      </c>
      <c r="M38" s="75">
        <v>2</v>
      </c>
      <c r="N38" s="116" t="s">
        <v>31</v>
      </c>
      <c r="O38" s="73" t="s">
        <v>31</v>
      </c>
      <c r="P38" s="75" t="s">
        <v>31</v>
      </c>
      <c r="Q38" s="116" t="s">
        <v>31</v>
      </c>
      <c r="R38" s="73" t="s">
        <v>31</v>
      </c>
      <c r="S38" s="75" t="s">
        <v>31</v>
      </c>
      <c r="T38" s="109"/>
      <c r="U38" s="110"/>
      <c r="V38" s="111"/>
      <c r="W38" s="30"/>
      <c r="X38" s="32"/>
      <c r="Y38" s="32"/>
      <c r="Z38" s="30"/>
      <c r="AA38" s="106"/>
      <c r="AB38" s="106"/>
      <c r="AC38" s="106"/>
      <c r="AD38" s="106"/>
    </row>
    <row r="39" spans="1:30" s="4" customFormat="1" ht="18.75" customHeight="1">
      <c r="B39" s="135" t="s">
        <v>14</v>
      </c>
      <c r="C39" s="138" t="s">
        <v>33</v>
      </c>
      <c r="D39" s="139"/>
      <c r="E39" s="72">
        <v>252011</v>
      </c>
      <c r="F39" s="73">
        <f>ROUND(E39/E42*100,2)</f>
        <v>30.72</v>
      </c>
      <c r="G39" s="75">
        <v>-9.9600000000000009</v>
      </c>
      <c r="H39" s="72">
        <v>256944</v>
      </c>
      <c r="I39" s="73">
        <f>ROUND(H39/H42*100,2)</f>
        <v>30.82</v>
      </c>
      <c r="J39" s="75">
        <v>10.71</v>
      </c>
      <c r="K39" s="72">
        <v>253741</v>
      </c>
      <c r="L39" s="73">
        <f>ROUND(K39/K42*100,2)</f>
        <v>30.78</v>
      </c>
      <c r="M39" s="75">
        <v>-0.66</v>
      </c>
      <c r="N39" s="72">
        <v>249600</v>
      </c>
      <c r="O39" s="73">
        <f>ROUND(N39/N42*100,2)</f>
        <v>30.17</v>
      </c>
      <c r="P39" s="75">
        <v>2.65</v>
      </c>
      <c r="Q39" s="72">
        <v>258348.58799999999</v>
      </c>
      <c r="R39" s="73">
        <f>ROUND(Q39/Q42*100,2)</f>
        <v>30.26</v>
      </c>
      <c r="S39" s="75">
        <v>10.84</v>
      </c>
      <c r="T39" s="113"/>
      <c r="U39" s="110"/>
      <c r="V39" s="111"/>
      <c r="W39" s="30"/>
      <c r="X39" s="44"/>
      <c r="Y39" s="32"/>
      <c r="Z39" s="84"/>
      <c r="AA39" s="106"/>
      <c r="AB39" s="106"/>
      <c r="AC39" s="106"/>
      <c r="AD39" s="106"/>
    </row>
    <row r="40" spans="1:30" s="4" customFormat="1" ht="18.75" customHeight="1">
      <c r="B40" s="136"/>
      <c r="C40" s="140" t="s">
        <v>15</v>
      </c>
      <c r="D40" s="141"/>
      <c r="E40" s="72">
        <v>62723</v>
      </c>
      <c r="F40" s="73">
        <f>ROUND(E40/E42*100,2)</f>
        <v>7.65</v>
      </c>
      <c r="G40" s="75">
        <v>0.76</v>
      </c>
      <c r="H40" s="72">
        <v>59129</v>
      </c>
      <c r="I40" s="73">
        <f>ROUND(H40/H42*100,2)</f>
        <v>7.09</v>
      </c>
      <c r="J40" s="75">
        <v>0.81</v>
      </c>
      <c r="K40" s="72">
        <v>56021</v>
      </c>
      <c r="L40" s="73">
        <f>ROUND(K40/K42*100,2)</f>
        <v>6.8</v>
      </c>
      <c r="M40" s="75">
        <v>0.84</v>
      </c>
      <c r="N40" s="72">
        <v>53001</v>
      </c>
      <c r="O40" s="73">
        <f>ROUND(N40/N42*100,2)</f>
        <v>6.41</v>
      </c>
      <c r="P40" s="75">
        <v>0.85</v>
      </c>
      <c r="Q40" s="72">
        <v>53568.305999999997</v>
      </c>
      <c r="R40" s="73">
        <f>ROUND(Q40/Q42*100,2)</f>
        <v>6.27</v>
      </c>
      <c r="S40" s="75">
        <v>1.07</v>
      </c>
      <c r="T40" s="113"/>
      <c r="U40" s="110"/>
      <c r="V40" s="111"/>
      <c r="W40" s="30"/>
      <c r="X40" s="44"/>
      <c r="Y40" s="89"/>
      <c r="Z40" s="30"/>
      <c r="AA40" s="106"/>
      <c r="AB40" s="106"/>
      <c r="AC40" s="106"/>
      <c r="AD40" s="106"/>
    </row>
    <row r="41" spans="1:30" s="4" customFormat="1" ht="18.75" customHeight="1">
      <c r="B41" s="137"/>
      <c r="C41" s="142" t="s">
        <v>16</v>
      </c>
      <c r="D41" s="143"/>
      <c r="E41" s="90">
        <v>399060</v>
      </c>
      <c r="F41" s="91">
        <f>ROUND(E41/E32*100,3)</f>
        <v>90.361999999999995</v>
      </c>
      <c r="G41" s="75">
        <v>0.05</v>
      </c>
      <c r="H41" s="90">
        <v>387660</v>
      </c>
      <c r="I41" s="91">
        <f>ROUND(H41/H32*100,3)</f>
        <v>81.132999999999996</v>
      </c>
      <c r="J41" s="75">
        <v>0.05</v>
      </c>
      <c r="K41" s="90">
        <v>365030</v>
      </c>
      <c r="L41" s="91">
        <f>ROUND(K41/K32*100,3)</f>
        <v>73.647000000000006</v>
      </c>
      <c r="M41" s="75">
        <v>0.05</v>
      </c>
      <c r="N41" s="90">
        <v>159000</v>
      </c>
      <c r="O41" s="91">
        <f>ROUND(N41/N32*100,3)</f>
        <v>31.46</v>
      </c>
      <c r="P41" s="75">
        <v>0.04</v>
      </c>
      <c r="Q41" s="90">
        <v>150000</v>
      </c>
      <c r="R41" s="91">
        <f>ROUND(Q41/Q32*100,3)</f>
        <v>29.213000000000001</v>
      </c>
      <c r="S41" s="75">
        <v>0</v>
      </c>
      <c r="T41" s="118"/>
      <c r="U41" s="93"/>
      <c r="V41" s="111"/>
      <c r="W41" s="30"/>
      <c r="X41" s="92"/>
      <c r="Y41" s="93"/>
      <c r="Z41" s="30"/>
      <c r="AA41" s="106"/>
      <c r="AB41" s="106"/>
      <c r="AC41" s="106"/>
      <c r="AD41" s="106"/>
    </row>
    <row r="42" spans="1:30" s="4" customFormat="1" ht="18.75" customHeight="1">
      <c r="B42" s="144" t="s">
        <v>23</v>
      </c>
      <c r="C42" s="145"/>
      <c r="D42" s="146"/>
      <c r="E42" s="97">
        <v>820223</v>
      </c>
      <c r="F42" s="98">
        <v>100</v>
      </c>
      <c r="G42" s="75">
        <v>-2.33</v>
      </c>
      <c r="H42" s="97">
        <v>833591</v>
      </c>
      <c r="I42" s="98">
        <v>100</v>
      </c>
      <c r="J42" s="75">
        <v>4.08</v>
      </c>
      <c r="K42" s="97">
        <v>824304</v>
      </c>
      <c r="L42" s="98">
        <v>100</v>
      </c>
      <c r="M42" s="75">
        <v>0.76</v>
      </c>
      <c r="N42" s="72">
        <v>827191</v>
      </c>
      <c r="O42" s="98">
        <v>100</v>
      </c>
      <c r="P42" s="75">
        <v>1.77</v>
      </c>
      <c r="Q42" s="72">
        <v>853696.98300000001</v>
      </c>
      <c r="R42" s="98">
        <v>100</v>
      </c>
      <c r="S42" s="75">
        <v>4.1500000000000004</v>
      </c>
      <c r="T42" s="113"/>
      <c r="U42" s="100"/>
      <c r="V42" s="111"/>
      <c r="W42" s="30"/>
      <c r="X42" s="99"/>
      <c r="Y42" s="100"/>
      <c r="Z42" s="30"/>
      <c r="AA42" s="106"/>
      <c r="AB42" s="106"/>
      <c r="AC42" s="106"/>
      <c r="AD42" s="106"/>
    </row>
    <row r="43" spans="1:30" s="4" customFormat="1" ht="18.75" customHeight="1">
      <c r="B43" s="101"/>
      <c r="C43" s="102"/>
      <c r="D43" s="102"/>
      <c r="E43" s="99"/>
      <c r="F43" s="100"/>
      <c r="G43" s="111"/>
      <c r="H43" s="99"/>
      <c r="I43" s="100"/>
      <c r="J43" s="111"/>
      <c r="K43" s="99"/>
      <c r="L43" s="100"/>
      <c r="M43" s="111"/>
      <c r="N43" s="44"/>
      <c r="O43" s="100"/>
      <c r="P43" s="111"/>
      <c r="Q43" s="44"/>
      <c r="R43" s="100"/>
      <c r="S43" s="111"/>
      <c r="T43" s="44"/>
      <c r="U43" s="100"/>
      <c r="V43" s="111"/>
      <c r="W43" s="30"/>
      <c r="X43" s="99"/>
      <c r="Y43" s="100"/>
      <c r="Z43" s="30"/>
      <c r="AA43" s="106"/>
      <c r="AB43" s="106"/>
      <c r="AC43" s="106"/>
      <c r="AD43" s="106"/>
    </row>
    <row r="44" spans="1:30" ht="18.75" customHeight="1">
      <c r="A44" s="2"/>
    </row>
    <row r="45" spans="1:30" ht="18.75" customHeight="1">
      <c r="A45" s="2"/>
      <c r="B45" s="120" t="s">
        <v>30</v>
      </c>
      <c r="G45" s="9"/>
      <c r="J45" s="9"/>
      <c r="M45" s="9"/>
      <c r="P45" s="9"/>
      <c r="S45" s="9" t="s">
        <v>0</v>
      </c>
    </row>
    <row r="46" spans="1:30" ht="18.75" customHeight="1">
      <c r="A46" s="2"/>
      <c r="B46" s="147" t="s">
        <v>1</v>
      </c>
      <c r="C46" s="148"/>
      <c r="D46" s="149"/>
      <c r="E46" s="132" t="s">
        <v>56</v>
      </c>
      <c r="F46" s="133"/>
      <c r="G46" s="134"/>
      <c r="H46" s="132" t="s">
        <v>57</v>
      </c>
      <c r="I46" s="133"/>
      <c r="J46" s="134"/>
      <c r="K46" s="132" t="s">
        <v>58</v>
      </c>
      <c r="L46" s="133"/>
      <c r="M46" s="134"/>
      <c r="N46" s="132" t="s">
        <v>59</v>
      </c>
      <c r="O46" s="133"/>
      <c r="P46" s="134"/>
      <c r="Q46" s="132" t="s">
        <v>60</v>
      </c>
      <c r="R46" s="133"/>
      <c r="S46" s="134"/>
      <c r="T46" s="158"/>
      <c r="U46" s="158"/>
      <c r="V46" s="158"/>
    </row>
    <row r="47" spans="1:30" ht="18.75" customHeight="1">
      <c r="A47" s="2"/>
      <c r="B47" s="150"/>
      <c r="C47" s="151"/>
      <c r="D47" s="152"/>
      <c r="E47" s="14" t="s">
        <v>2</v>
      </c>
      <c r="F47" s="15" t="s">
        <v>3</v>
      </c>
      <c r="G47" s="16" t="s">
        <v>4</v>
      </c>
      <c r="H47" s="14" t="s">
        <v>2</v>
      </c>
      <c r="I47" s="15" t="s">
        <v>3</v>
      </c>
      <c r="J47" s="16" t="s">
        <v>4</v>
      </c>
      <c r="K47" s="14" t="s">
        <v>2</v>
      </c>
      <c r="L47" s="15" t="s">
        <v>3</v>
      </c>
      <c r="M47" s="16" t="s">
        <v>4</v>
      </c>
      <c r="N47" s="14" t="s">
        <v>2</v>
      </c>
      <c r="O47" s="15" t="s">
        <v>3</v>
      </c>
      <c r="P47" s="16" t="s">
        <v>4</v>
      </c>
      <c r="Q47" s="14" t="s">
        <v>2</v>
      </c>
      <c r="R47" s="15" t="s">
        <v>3</v>
      </c>
      <c r="S47" s="16" t="s">
        <v>4</v>
      </c>
      <c r="T47" s="18"/>
      <c r="U47" s="18"/>
      <c r="V47" s="17"/>
    </row>
    <row r="48" spans="1:30" ht="18.75" customHeight="1">
      <c r="A48" s="2"/>
      <c r="B48" s="135" t="s">
        <v>5</v>
      </c>
      <c r="C48" s="135" t="s">
        <v>19</v>
      </c>
      <c r="D48" s="19" t="s">
        <v>6</v>
      </c>
      <c r="E48" s="26">
        <v>160128</v>
      </c>
      <c r="F48" s="27">
        <f>ROUND(E48/E62*100,2)</f>
        <v>18.09</v>
      </c>
      <c r="G48" s="29">
        <v>1.63</v>
      </c>
      <c r="H48" s="26">
        <v>188167</v>
      </c>
      <c r="I48" s="27">
        <f>ROUND(H48/H62*100,2)</f>
        <v>20.36</v>
      </c>
      <c r="J48" s="29">
        <v>1.55</v>
      </c>
      <c r="K48" s="26">
        <v>199835</v>
      </c>
      <c r="L48" s="27">
        <f>ROUND(K48/K62*100,2)</f>
        <v>21.34</v>
      </c>
      <c r="M48" s="29">
        <v>1.42</v>
      </c>
      <c r="N48" s="26">
        <v>193726</v>
      </c>
      <c r="O48" s="27">
        <f>ROUND(N48/N62*100,2)</f>
        <v>20.34</v>
      </c>
      <c r="P48" s="29">
        <v>1.37</v>
      </c>
      <c r="Q48" s="26">
        <v>184770</v>
      </c>
      <c r="R48" s="27">
        <f>ROUND(Q48/Q62*100,2)</f>
        <v>18.940000000000001</v>
      </c>
      <c r="S48" s="29">
        <v>1.35</v>
      </c>
      <c r="T48" s="31"/>
      <c r="U48" s="110"/>
      <c r="V48" s="111"/>
      <c r="W48" s="2"/>
      <c r="X48" s="2"/>
      <c r="Y48" s="2"/>
      <c r="Z48" s="2"/>
    </row>
    <row r="49" spans="1:26" ht="18.75" customHeight="1">
      <c r="A49" s="2"/>
      <c r="B49" s="136"/>
      <c r="C49" s="136"/>
      <c r="D49" s="33" t="s">
        <v>24</v>
      </c>
      <c r="E49" s="112" t="s">
        <v>31</v>
      </c>
      <c r="F49" s="35" t="s">
        <v>31</v>
      </c>
      <c r="G49" s="37" t="s">
        <v>31</v>
      </c>
      <c r="H49" s="112" t="s">
        <v>31</v>
      </c>
      <c r="I49" s="35" t="s">
        <v>31</v>
      </c>
      <c r="J49" s="37" t="s">
        <v>31</v>
      </c>
      <c r="K49" s="112" t="s">
        <v>31</v>
      </c>
      <c r="L49" s="35" t="s">
        <v>31</v>
      </c>
      <c r="M49" s="37" t="s">
        <v>31</v>
      </c>
      <c r="N49" s="112" t="s">
        <v>31</v>
      </c>
      <c r="O49" s="35" t="s">
        <v>31</v>
      </c>
      <c r="P49" s="37" t="s">
        <v>31</v>
      </c>
      <c r="Q49" s="112" t="s">
        <v>31</v>
      </c>
      <c r="R49" s="35" t="s">
        <v>31</v>
      </c>
      <c r="S49" s="37" t="s">
        <v>31</v>
      </c>
      <c r="T49" s="31"/>
      <c r="U49" s="110"/>
      <c r="V49" s="111"/>
      <c r="W49" s="2"/>
      <c r="X49" s="2"/>
      <c r="Y49" s="2"/>
      <c r="Z49" s="2"/>
    </row>
    <row r="50" spans="1:26" ht="18.75" customHeight="1">
      <c r="A50" s="2"/>
      <c r="B50" s="136"/>
      <c r="C50" s="136"/>
      <c r="D50" s="38" t="s">
        <v>7</v>
      </c>
      <c r="E50" s="43">
        <v>342794</v>
      </c>
      <c r="F50" s="35">
        <f>ROUND(E50/E62*100,2)</f>
        <v>38.72</v>
      </c>
      <c r="G50" s="37">
        <v>1.39</v>
      </c>
      <c r="H50" s="43">
        <v>329921</v>
      </c>
      <c r="I50" s="35">
        <f>ROUND(H50/H62*100,2)</f>
        <v>35.69</v>
      </c>
      <c r="J50" s="37">
        <v>1.3</v>
      </c>
      <c r="K50" s="43">
        <v>323533</v>
      </c>
      <c r="L50" s="35">
        <f>ROUND(K50/K62*100,2)</f>
        <v>34.549999999999997</v>
      </c>
      <c r="M50" s="37">
        <v>1.2</v>
      </c>
      <c r="N50" s="43">
        <v>324352</v>
      </c>
      <c r="O50" s="35">
        <f>ROUND(N50/N62*100,2)</f>
        <v>34.06</v>
      </c>
      <c r="P50" s="37">
        <v>1.05</v>
      </c>
      <c r="Q50" s="43">
        <v>335439</v>
      </c>
      <c r="R50" s="35">
        <f>ROUND(Q50/Q62*100,2)</f>
        <v>34.39</v>
      </c>
      <c r="S50" s="37">
        <v>0.88</v>
      </c>
      <c r="T50" s="44"/>
      <c r="U50" s="110"/>
      <c r="V50" s="111"/>
      <c r="W50" s="2"/>
      <c r="X50" s="2"/>
      <c r="Y50" s="2"/>
      <c r="Z50" s="2"/>
    </row>
    <row r="51" spans="1:26" ht="18.75" customHeight="1">
      <c r="A51" s="2"/>
      <c r="B51" s="136"/>
      <c r="C51" s="136"/>
      <c r="D51" s="33" t="s">
        <v>8</v>
      </c>
      <c r="E51" s="43">
        <v>27700</v>
      </c>
      <c r="F51" s="35">
        <f>ROUND(E51/E62*100,2)</f>
        <v>3.13</v>
      </c>
      <c r="G51" s="37">
        <v>0.33</v>
      </c>
      <c r="H51" s="43">
        <v>40200</v>
      </c>
      <c r="I51" s="35">
        <f>ROUND(H51/H62*100,2)</f>
        <v>4.3499999999999996</v>
      </c>
      <c r="J51" s="37">
        <v>0.33</v>
      </c>
      <c r="K51" s="43">
        <v>53800</v>
      </c>
      <c r="L51" s="35">
        <f>ROUND(K51/K62*100,2)</f>
        <v>5.74</v>
      </c>
      <c r="M51" s="37">
        <v>0.32</v>
      </c>
      <c r="N51" s="43">
        <v>67400</v>
      </c>
      <c r="O51" s="35">
        <f>ROUND(N51/N62*100,2)</f>
        <v>7.08</v>
      </c>
      <c r="P51" s="37">
        <v>0.28000000000000003</v>
      </c>
      <c r="Q51" s="43">
        <v>73000</v>
      </c>
      <c r="R51" s="35">
        <f>ROUND(Q51/Q62*100,2)</f>
        <v>7.48</v>
      </c>
      <c r="S51" s="37">
        <v>0.24</v>
      </c>
      <c r="T51" s="44"/>
      <c r="U51" s="110"/>
      <c r="V51" s="111"/>
      <c r="W51" s="2"/>
      <c r="X51" s="2"/>
      <c r="Y51" s="2"/>
      <c r="Z51" s="2"/>
    </row>
    <row r="52" spans="1:26" ht="18.75" customHeight="1">
      <c r="A52" s="2"/>
      <c r="B52" s="136"/>
      <c r="C52" s="137"/>
      <c r="D52" s="49" t="s">
        <v>27</v>
      </c>
      <c r="E52" s="54">
        <v>530622</v>
      </c>
      <c r="F52" s="114">
        <f>ROUND(E52/E62*100,2)</f>
        <v>59.94</v>
      </c>
      <c r="G52" s="57">
        <v>1.41</v>
      </c>
      <c r="H52" s="54">
        <v>558288</v>
      </c>
      <c r="I52" s="114">
        <f>ROUND(H52/H62*100,2)</f>
        <v>60.4</v>
      </c>
      <c r="J52" s="57">
        <v>1.32</v>
      </c>
      <c r="K52" s="54">
        <v>577168</v>
      </c>
      <c r="L52" s="114">
        <f>ROUND(K52/K62*100,2)</f>
        <v>61.63</v>
      </c>
      <c r="M52" s="57">
        <v>1.21</v>
      </c>
      <c r="N52" s="54">
        <v>585478</v>
      </c>
      <c r="O52" s="114">
        <f>ROUND(N52/N62*100,2)</f>
        <v>61.48</v>
      </c>
      <c r="P52" s="57">
        <v>1.08</v>
      </c>
      <c r="Q52" s="54">
        <v>593209</v>
      </c>
      <c r="R52" s="114">
        <f>ROUND(Q52/Q62*100,2)</f>
        <v>60.81</v>
      </c>
      <c r="S52" s="57">
        <v>0.96</v>
      </c>
      <c r="T52" s="44"/>
      <c r="U52" s="115"/>
      <c r="V52" s="111"/>
      <c r="W52" s="2"/>
      <c r="X52" s="2"/>
      <c r="Y52" s="2"/>
      <c r="Z52" s="2"/>
    </row>
    <row r="53" spans="1:26" ht="18.75" customHeight="1">
      <c r="A53" s="2"/>
      <c r="B53" s="136"/>
      <c r="C53" s="153" t="s">
        <v>9</v>
      </c>
      <c r="D53" s="33" t="s">
        <v>22</v>
      </c>
      <c r="E53" s="60">
        <v>310</v>
      </c>
      <c r="F53" s="27">
        <f>ROUND(E53/E62*100,2)</f>
        <v>0.04</v>
      </c>
      <c r="G53" s="29">
        <v>0.03</v>
      </c>
      <c r="H53" s="60">
        <v>569</v>
      </c>
      <c r="I53" s="27">
        <f>ROUND(H53/H62*100,2)</f>
        <v>0.06</v>
      </c>
      <c r="J53" s="29">
        <v>0.03</v>
      </c>
      <c r="K53" s="60">
        <v>578</v>
      </c>
      <c r="L53" s="27">
        <f>ROUND(K53/K62*100,2)</f>
        <v>0.06</v>
      </c>
      <c r="M53" s="29">
        <v>0.03</v>
      </c>
      <c r="N53" s="60">
        <v>444</v>
      </c>
      <c r="O53" s="27">
        <f>ROUND(N53/N62*100,2)</f>
        <v>0.05</v>
      </c>
      <c r="P53" s="29">
        <v>0.02</v>
      </c>
      <c r="Q53" s="60">
        <v>178</v>
      </c>
      <c r="R53" s="27">
        <f>ROUND(Q53/Q62*100,2)</f>
        <v>0.02</v>
      </c>
      <c r="S53" s="29">
        <v>0.01</v>
      </c>
      <c r="T53" s="44"/>
      <c r="U53" s="110"/>
      <c r="V53" s="111"/>
      <c r="W53" s="2"/>
      <c r="X53" s="2"/>
      <c r="Y53" s="2"/>
      <c r="Z53" s="2"/>
    </row>
    <row r="54" spans="1:26" ht="18.75" customHeight="1">
      <c r="A54" s="2"/>
      <c r="B54" s="136"/>
      <c r="C54" s="154"/>
      <c r="D54" s="33" t="s">
        <v>10</v>
      </c>
      <c r="E54" s="43">
        <v>16000</v>
      </c>
      <c r="F54" s="35">
        <f>ROUND(E54/E62*100,2)</f>
        <v>1.81</v>
      </c>
      <c r="G54" s="37">
        <v>0.1</v>
      </c>
      <c r="H54" s="43">
        <v>9000</v>
      </c>
      <c r="I54" s="35">
        <f>ROUND(H54/H62*100,2)</f>
        <v>0.97</v>
      </c>
      <c r="J54" s="37">
        <v>0.1</v>
      </c>
      <c r="K54" s="43">
        <v>10000</v>
      </c>
      <c r="L54" s="35">
        <f>ROUND(K54/K62*100,2)</f>
        <v>1.07</v>
      </c>
      <c r="M54" s="37">
        <v>0.09</v>
      </c>
      <c r="N54" s="43">
        <v>2000</v>
      </c>
      <c r="O54" s="35">
        <f>ROUND(N54/N62*100,2)</f>
        <v>0.21</v>
      </c>
      <c r="P54" s="37">
        <v>0</v>
      </c>
      <c r="Q54" s="112" t="s">
        <v>31</v>
      </c>
      <c r="R54" s="35" t="s">
        <v>31</v>
      </c>
      <c r="S54" s="37">
        <v>0</v>
      </c>
      <c r="T54" s="44"/>
      <c r="U54" s="110"/>
      <c r="V54" s="111"/>
      <c r="W54" s="2"/>
      <c r="X54" s="2"/>
      <c r="Y54" s="2"/>
      <c r="Z54" s="2"/>
    </row>
    <row r="55" spans="1:26" ht="18.75" customHeight="1">
      <c r="A55" s="2"/>
      <c r="B55" s="136"/>
      <c r="C55" s="154"/>
      <c r="D55" s="19" t="s">
        <v>11</v>
      </c>
      <c r="E55" s="43">
        <v>8398</v>
      </c>
      <c r="F55" s="35">
        <f>ROUND(E55/E62*100,2)</f>
        <v>0.95</v>
      </c>
      <c r="G55" s="37" t="s">
        <v>31</v>
      </c>
      <c r="H55" s="43">
        <v>8272</v>
      </c>
      <c r="I55" s="35">
        <f>ROUND(H55/H62*100,2)</f>
        <v>0.89</v>
      </c>
      <c r="J55" s="37" t="s">
        <v>31</v>
      </c>
      <c r="K55" s="43">
        <v>8391</v>
      </c>
      <c r="L55" s="35">
        <f>ROUND(K55/K62*100,2)</f>
        <v>0.9</v>
      </c>
      <c r="M55" s="37" t="s">
        <v>31</v>
      </c>
      <c r="N55" s="43">
        <v>19047</v>
      </c>
      <c r="O55" s="35">
        <f>ROUND(N55/N62*100,2)</f>
        <v>2</v>
      </c>
      <c r="P55" s="37" t="s">
        <v>31</v>
      </c>
      <c r="Q55" s="43">
        <v>24802</v>
      </c>
      <c r="R55" s="35">
        <f>ROUND(Q55/Q62*100,2)</f>
        <v>2.54</v>
      </c>
      <c r="S55" s="37" t="s">
        <v>31</v>
      </c>
      <c r="T55" s="44"/>
      <c r="U55" s="110"/>
      <c r="V55" s="111"/>
      <c r="W55" s="2"/>
      <c r="X55" s="2"/>
      <c r="Y55" s="2"/>
      <c r="Z55" s="2"/>
    </row>
    <row r="56" spans="1:26" ht="18.75" customHeight="1">
      <c r="A56" s="2"/>
      <c r="B56" s="136"/>
      <c r="C56" s="155"/>
      <c r="D56" s="49" t="s">
        <v>27</v>
      </c>
      <c r="E56" s="54">
        <v>24708</v>
      </c>
      <c r="F56" s="55">
        <f>ROUND(E56/E62*100,2)</f>
        <v>2.79</v>
      </c>
      <c r="G56" s="57">
        <v>0.04</v>
      </c>
      <c r="H56" s="54">
        <v>17841</v>
      </c>
      <c r="I56" s="55">
        <f>ROUND(H56/H62*100,2)</f>
        <v>1.93</v>
      </c>
      <c r="J56" s="57">
        <v>0.04</v>
      </c>
      <c r="K56" s="54">
        <v>18969</v>
      </c>
      <c r="L56" s="55">
        <f>ROUND(K56/K62*100,2)</f>
        <v>2.0299999999999998</v>
      </c>
      <c r="M56" s="57">
        <v>0.02</v>
      </c>
      <c r="N56" s="54">
        <v>21491</v>
      </c>
      <c r="O56" s="55">
        <f>ROUND(N56/N62*100,2)</f>
        <v>2.2599999999999998</v>
      </c>
      <c r="P56" s="57">
        <v>0</v>
      </c>
      <c r="Q56" s="54">
        <v>24980</v>
      </c>
      <c r="R56" s="55">
        <f>ROUND(Q56/Q62*100,2)</f>
        <v>2.56</v>
      </c>
      <c r="S56" s="57">
        <v>0</v>
      </c>
      <c r="T56" s="44"/>
      <c r="U56" s="110"/>
      <c r="V56" s="111"/>
      <c r="W56" s="2"/>
      <c r="X56" s="2"/>
      <c r="Y56" s="2"/>
      <c r="Z56" s="2"/>
    </row>
    <row r="57" spans="1:26" ht="18.75" customHeight="1">
      <c r="A57" s="2"/>
      <c r="B57" s="136"/>
      <c r="C57" s="156" t="s">
        <v>12</v>
      </c>
      <c r="D57" s="157"/>
      <c r="E57" s="116" t="s">
        <v>31</v>
      </c>
      <c r="F57" s="73" t="s">
        <v>31</v>
      </c>
      <c r="G57" s="75" t="s">
        <v>31</v>
      </c>
      <c r="H57" s="116" t="s">
        <v>31</v>
      </c>
      <c r="I57" s="73" t="s">
        <v>31</v>
      </c>
      <c r="J57" s="75" t="s">
        <v>31</v>
      </c>
      <c r="K57" s="116" t="s">
        <v>31</v>
      </c>
      <c r="L57" s="73" t="s">
        <v>31</v>
      </c>
      <c r="M57" s="75" t="s">
        <v>31</v>
      </c>
      <c r="N57" s="116" t="s">
        <v>31</v>
      </c>
      <c r="O57" s="73" t="s">
        <v>31</v>
      </c>
      <c r="P57" s="75" t="s">
        <v>31</v>
      </c>
      <c r="Q57" s="116" t="s">
        <v>31</v>
      </c>
      <c r="R57" s="73" t="s">
        <v>31</v>
      </c>
      <c r="S57" s="75" t="s">
        <v>31</v>
      </c>
      <c r="T57" s="31"/>
      <c r="U57" s="110"/>
      <c r="V57" s="111"/>
      <c r="W57" s="2"/>
      <c r="X57" s="2"/>
      <c r="Y57" s="2"/>
      <c r="Z57" s="2"/>
    </row>
    <row r="58" spans="1:26" ht="18.75" customHeight="1">
      <c r="A58" s="2"/>
      <c r="B58" s="137"/>
      <c r="C58" s="156" t="s">
        <v>13</v>
      </c>
      <c r="D58" s="157"/>
      <c r="E58" s="116" t="s">
        <v>31</v>
      </c>
      <c r="F58" s="73" t="s">
        <v>31</v>
      </c>
      <c r="G58" s="75" t="s">
        <v>31</v>
      </c>
      <c r="H58" s="116" t="s">
        <v>31</v>
      </c>
      <c r="I58" s="73" t="s">
        <v>31</v>
      </c>
      <c r="J58" s="75" t="s">
        <v>31</v>
      </c>
      <c r="K58" s="116" t="s">
        <v>31</v>
      </c>
      <c r="L58" s="73" t="s">
        <v>31</v>
      </c>
      <c r="M58" s="75" t="s">
        <v>31</v>
      </c>
      <c r="N58" s="116" t="s">
        <v>31</v>
      </c>
      <c r="O58" s="73" t="s">
        <v>31</v>
      </c>
      <c r="P58" s="75" t="s">
        <v>31</v>
      </c>
      <c r="Q58" s="116" t="s">
        <v>31</v>
      </c>
      <c r="R58" s="73" t="s">
        <v>31</v>
      </c>
      <c r="S58" s="75" t="s">
        <v>31</v>
      </c>
      <c r="T58" s="31"/>
      <c r="U58" s="110"/>
      <c r="V58" s="111"/>
      <c r="W58" s="2"/>
      <c r="X58" s="2"/>
      <c r="Y58" s="2"/>
      <c r="Z58" s="2"/>
    </row>
    <row r="59" spans="1:26" ht="18.75" customHeight="1">
      <c r="A59" s="2"/>
      <c r="B59" s="135" t="s">
        <v>14</v>
      </c>
      <c r="C59" s="138" t="s">
        <v>33</v>
      </c>
      <c r="D59" s="139"/>
      <c r="E59" s="72">
        <v>278987</v>
      </c>
      <c r="F59" s="73">
        <f>ROUND(E59/E62*100,2)</f>
        <v>31.52</v>
      </c>
      <c r="G59" s="75">
        <v>7.7</v>
      </c>
      <c r="H59" s="72">
        <v>306170</v>
      </c>
      <c r="I59" s="73">
        <f>ROUND(H59/H62*100,2)</f>
        <v>33.119999999999997</v>
      </c>
      <c r="J59" s="75">
        <v>9.4600000000000009</v>
      </c>
      <c r="K59" s="72">
        <v>300436</v>
      </c>
      <c r="L59" s="73">
        <f>ROUND(K59/K62*100,2)</f>
        <v>32.08</v>
      </c>
      <c r="M59" s="75">
        <v>1.07</v>
      </c>
      <c r="N59" s="72">
        <v>307464</v>
      </c>
      <c r="O59" s="73">
        <f>ROUND(N59/N62*100,2)</f>
        <v>32.29</v>
      </c>
      <c r="P59" s="75">
        <v>2.31</v>
      </c>
      <c r="Q59" s="72">
        <v>321541</v>
      </c>
      <c r="R59" s="73">
        <f>ROUND(Q59/Q62*100,2)</f>
        <v>32.96</v>
      </c>
      <c r="S59" s="75">
        <v>4.5</v>
      </c>
      <c r="T59" s="44"/>
      <c r="U59" s="110"/>
      <c r="V59" s="111"/>
      <c r="W59" s="2"/>
      <c r="X59" s="2"/>
      <c r="Y59" s="2"/>
      <c r="Z59" s="2"/>
    </row>
    <row r="60" spans="1:26" ht="18.75" customHeight="1">
      <c r="A60" s="2"/>
      <c r="B60" s="136"/>
      <c r="C60" s="140" t="s">
        <v>15</v>
      </c>
      <c r="D60" s="141"/>
      <c r="E60" s="72">
        <v>50892</v>
      </c>
      <c r="F60" s="73">
        <f>ROUND(E60/E62*100,2)</f>
        <v>5.75</v>
      </c>
      <c r="G60" s="75">
        <v>1.17</v>
      </c>
      <c r="H60" s="72">
        <v>42044</v>
      </c>
      <c r="I60" s="73">
        <f>ROUND(H60/H62*100,2)</f>
        <v>4.55</v>
      </c>
      <c r="J60" s="75">
        <v>1.18</v>
      </c>
      <c r="K60" s="72">
        <v>39923</v>
      </c>
      <c r="L60" s="73">
        <f>ROUND(K60/K62*100,2)</f>
        <v>4.26</v>
      </c>
      <c r="M60" s="75">
        <v>1.08</v>
      </c>
      <c r="N60" s="72">
        <v>37907</v>
      </c>
      <c r="O60" s="73">
        <f>ROUND(N60/N62*100,2)</f>
        <v>3.98</v>
      </c>
      <c r="P60" s="75">
        <v>1.01</v>
      </c>
      <c r="Q60" s="72">
        <v>35773</v>
      </c>
      <c r="R60" s="73">
        <f>ROUND(Q60/Q62*100,2)</f>
        <v>3.67</v>
      </c>
      <c r="S60" s="75">
        <v>1.03</v>
      </c>
      <c r="T60" s="44"/>
      <c r="U60" s="110"/>
      <c r="V60" s="111"/>
      <c r="W60" s="2"/>
      <c r="X60" s="2"/>
      <c r="Y60" s="2"/>
      <c r="Z60" s="2"/>
    </row>
    <row r="61" spans="1:26" ht="18.75" customHeight="1">
      <c r="A61" s="2"/>
      <c r="B61" s="137"/>
      <c r="C61" s="142" t="s">
        <v>16</v>
      </c>
      <c r="D61" s="143"/>
      <c r="E61" s="90">
        <v>151300</v>
      </c>
      <c r="F61" s="91">
        <f>ROUND(E61/E52*100,3)</f>
        <v>28.513999999999999</v>
      </c>
      <c r="G61" s="75">
        <v>0</v>
      </c>
      <c r="H61" s="90">
        <v>174800</v>
      </c>
      <c r="I61" s="91">
        <f>ROUND(H61/H52*100,3)</f>
        <v>31.31</v>
      </c>
      <c r="J61" s="75">
        <v>0.02</v>
      </c>
      <c r="K61" s="90">
        <v>193400</v>
      </c>
      <c r="L61" s="91">
        <f>ROUND(K61/K52*100,3)</f>
        <v>33.508000000000003</v>
      </c>
      <c r="M61" s="75">
        <v>0.02</v>
      </c>
      <c r="N61" s="90">
        <v>190000</v>
      </c>
      <c r="O61" s="91">
        <f>ROUND(N61/N52*100,3)</f>
        <v>32.451999999999998</v>
      </c>
      <c r="P61" s="75">
        <v>0.01</v>
      </c>
      <c r="Q61" s="90">
        <v>177600</v>
      </c>
      <c r="R61" s="91">
        <f>ROUND(Q61/Q52*100,3)</f>
        <v>29.939</v>
      </c>
      <c r="S61" s="75">
        <v>0.02</v>
      </c>
      <c r="T61" s="92"/>
      <c r="U61" s="93"/>
      <c r="V61" s="111"/>
      <c r="W61" s="2"/>
      <c r="X61" s="2"/>
      <c r="Y61" s="2"/>
      <c r="Z61" s="2"/>
    </row>
    <row r="62" spans="1:26" ht="18.75" customHeight="1">
      <c r="A62" s="2"/>
      <c r="B62" s="144" t="s">
        <v>23</v>
      </c>
      <c r="C62" s="145"/>
      <c r="D62" s="146"/>
      <c r="E62" s="72">
        <v>885209</v>
      </c>
      <c r="F62" s="98">
        <v>100</v>
      </c>
      <c r="G62" s="75">
        <v>3.31</v>
      </c>
      <c r="H62" s="72">
        <v>924343</v>
      </c>
      <c r="I62" s="98">
        <v>100</v>
      </c>
      <c r="J62" s="75">
        <v>3.89</v>
      </c>
      <c r="K62" s="72">
        <v>936497</v>
      </c>
      <c r="L62" s="98">
        <v>100</v>
      </c>
      <c r="M62" s="75">
        <v>1.1399999999999999</v>
      </c>
      <c r="N62" s="72">
        <v>952340</v>
      </c>
      <c r="O62" s="98">
        <v>100</v>
      </c>
      <c r="P62" s="75">
        <v>1.46</v>
      </c>
      <c r="Q62" s="72">
        <v>975503</v>
      </c>
      <c r="R62" s="98">
        <v>100</v>
      </c>
      <c r="S62" s="75">
        <v>2.09</v>
      </c>
      <c r="T62" s="44"/>
      <c r="U62" s="100"/>
      <c r="V62" s="111"/>
      <c r="W62" s="2"/>
      <c r="X62" s="2"/>
      <c r="Y62" s="2"/>
      <c r="Z62" s="2"/>
    </row>
    <row r="63" spans="1:26" ht="18.75" customHeight="1">
      <c r="A63" s="2"/>
      <c r="B63" s="101"/>
      <c r="C63" s="102"/>
      <c r="D63" s="102"/>
      <c r="E63" s="44"/>
      <c r="F63" s="100"/>
      <c r="G63" s="111"/>
      <c r="H63" s="99"/>
      <c r="I63" s="100"/>
      <c r="J63" s="111"/>
      <c r="K63" s="99"/>
      <c r="L63" s="100"/>
      <c r="M63" s="111"/>
      <c r="N63" s="44"/>
      <c r="O63" s="100"/>
      <c r="P63" s="111"/>
      <c r="Q63" s="44"/>
      <c r="R63" s="100"/>
      <c r="S63" s="111"/>
      <c r="T63" s="44"/>
      <c r="U63" s="100"/>
      <c r="V63" s="111"/>
      <c r="W63" s="2"/>
      <c r="X63" s="2"/>
      <c r="Y63" s="2"/>
      <c r="Z63" s="2"/>
    </row>
    <row r="64" spans="1:26" ht="18.75" customHeight="1">
      <c r="A64" s="2"/>
      <c r="B64" s="101"/>
      <c r="C64" s="102"/>
      <c r="D64" s="102"/>
      <c r="E64" s="44"/>
      <c r="F64" s="100"/>
      <c r="G64" s="111"/>
      <c r="H64" s="99"/>
      <c r="I64" s="100"/>
      <c r="J64" s="111"/>
      <c r="K64" s="99"/>
      <c r="L64" s="100"/>
      <c r="M64" s="111"/>
      <c r="N64" s="44"/>
      <c r="O64" s="100"/>
      <c r="P64" s="111"/>
      <c r="Q64" s="44"/>
      <c r="R64" s="100"/>
      <c r="S64" s="111"/>
      <c r="T64" s="44"/>
      <c r="U64" s="100"/>
      <c r="V64" s="111"/>
      <c r="W64" s="2"/>
      <c r="X64" s="2"/>
      <c r="Y64" s="2"/>
      <c r="Z64" s="2"/>
    </row>
    <row r="65" spans="1:29" ht="18.75" customHeight="1">
      <c r="A65" s="2"/>
      <c r="B65" s="101"/>
      <c r="C65" s="102"/>
      <c r="D65" s="102"/>
      <c r="E65" s="44"/>
      <c r="F65" s="100"/>
      <c r="G65" s="111"/>
      <c r="H65" s="99"/>
      <c r="I65" s="100"/>
      <c r="J65" s="111"/>
      <c r="K65" s="99"/>
      <c r="L65" s="100"/>
      <c r="M65" s="111"/>
      <c r="N65" s="44"/>
      <c r="O65" s="100"/>
      <c r="P65" s="111"/>
      <c r="Q65" s="44"/>
      <c r="R65" s="100"/>
      <c r="S65" s="111"/>
      <c r="T65" s="44"/>
      <c r="U65" s="100"/>
      <c r="V65" s="111"/>
      <c r="W65" s="2"/>
      <c r="X65" s="2"/>
      <c r="Y65" s="2"/>
      <c r="Z65" s="2"/>
    </row>
    <row r="66" spans="1:29" ht="18.75" customHeight="1">
      <c r="A66" s="2"/>
      <c r="B66" s="120" t="s">
        <v>32</v>
      </c>
      <c r="H66" s="106"/>
      <c r="I66" s="106"/>
      <c r="J66" s="9"/>
      <c r="K66" s="106"/>
      <c r="L66" s="106"/>
      <c r="M66" s="9"/>
      <c r="N66" s="106"/>
      <c r="O66" s="106"/>
      <c r="P66" s="9"/>
      <c r="Q66" s="106"/>
      <c r="R66" s="106"/>
      <c r="S66" s="9" t="s">
        <v>0</v>
      </c>
    </row>
    <row r="67" spans="1:29" ht="18.75" customHeight="1">
      <c r="A67" s="2"/>
      <c r="B67" s="147" t="s">
        <v>1</v>
      </c>
      <c r="C67" s="148"/>
      <c r="D67" s="149"/>
      <c r="E67" s="132" t="s">
        <v>61</v>
      </c>
      <c r="F67" s="133"/>
      <c r="G67" s="134"/>
      <c r="H67" s="132" t="s">
        <v>35</v>
      </c>
      <c r="I67" s="133"/>
      <c r="J67" s="134"/>
      <c r="K67" s="132" t="s">
        <v>36</v>
      </c>
      <c r="L67" s="133"/>
      <c r="M67" s="134"/>
      <c r="N67" s="132" t="s">
        <v>37</v>
      </c>
      <c r="O67" s="133"/>
      <c r="P67" s="134"/>
      <c r="Q67" s="132" t="s">
        <v>38</v>
      </c>
      <c r="R67" s="133"/>
      <c r="S67" s="134"/>
      <c r="W67" s="158"/>
      <c r="X67" s="158"/>
      <c r="Y67" s="158"/>
      <c r="AA67" s="4"/>
      <c r="AB67" s="4"/>
      <c r="AC67" s="5"/>
    </row>
    <row r="68" spans="1:29" ht="18.75" customHeight="1">
      <c r="A68" s="2"/>
      <c r="B68" s="150"/>
      <c r="C68" s="151"/>
      <c r="D68" s="152"/>
      <c r="E68" s="14" t="s">
        <v>2</v>
      </c>
      <c r="F68" s="15" t="s">
        <v>3</v>
      </c>
      <c r="G68" s="16" t="s">
        <v>4</v>
      </c>
      <c r="H68" s="14" t="s">
        <v>2</v>
      </c>
      <c r="I68" s="15" t="s">
        <v>3</v>
      </c>
      <c r="J68" s="16" t="s">
        <v>4</v>
      </c>
      <c r="K68" s="14" t="s">
        <v>2</v>
      </c>
      <c r="L68" s="15" t="s">
        <v>3</v>
      </c>
      <c r="M68" s="16" t="s">
        <v>4</v>
      </c>
      <c r="N68" s="14" t="s">
        <v>2</v>
      </c>
      <c r="O68" s="15" t="s">
        <v>3</v>
      </c>
      <c r="P68" s="16" t="s">
        <v>4</v>
      </c>
      <c r="Q68" s="14" t="s">
        <v>2</v>
      </c>
      <c r="R68" s="15" t="s">
        <v>3</v>
      </c>
      <c r="S68" s="16" t="s">
        <v>4</v>
      </c>
      <c r="W68" s="121"/>
      <c r="X68" s="121"/>
      <c r="Y68" s="17"/>
      <c r="AA68" s="4"/>
      <c r="AB68" s="4"/>
      <c r="AC68" s="5"/>
    </row>
    <row r="69" spans="1:29" ht="18.75" customHeight="1">
      <c r="A69" s="2"/>
      <c r="B69" s="135" t="s">
        <v>5</v>
      </c>
      <c r="C69" s="135" t="s">
        <v>19</v>
      </c>
      <c r="D69" s="19" t="s">
        <v>6</v>
      </c>
      <c r="E69" s="26">
        <v>175023</v>
      </c>
      <c r="F69" s="27">
        <v>17.73</v>
      </c>
      <c r="G69" s="29">
        <v>1.28</v>
      </c>
      <c r="H69" s="26">
        <v>186052</v>
      </c>
      <c r="I69" s="27">
        <v>18.86</v>
      </c>
      <c r="J69" s="29">
        <v>1.1599999999999999</v>
      </c>
      <c r="K69" s="26">
        <v>184499</v>
      </c>
      <c r="L69" s="27">
        <v>17.899999999999999</v>
      </c>
      <c r="M69" s="29">
        <v>1.05</v>
      </c>
      <c r="N69" s="26">
        <v>175882</v>
      </c>
      <c r="O69" s="27">
        <v>16.95</v>
      </c>
      <c r="P69" s="29">
        <v>1.01</v>
      </c>
      <c r="Q69" s="26">
        <v>167255</v>
      </c>
      <c r="R69" s="27">
        <v>16.27</v>
      </c>
      <c r="S69" s="29">
        <v>0.98</v>
      </c>
      <c r="W69" s="31"/>
      <c r="X69" s="110"/>
      <c r="Y69" s="111"/>
      <c r="Z69" s="2"/>
    </row>
    <row r="70" spans="1:29" ht="18.75" customHeight="1">
      <c r="A70" s="2"/>
      <c r="B70" s="136"/>
      <c r="C70" s="136"/>
      <c r="D70" s="33" t="s">
        <v>24</v>
      </c>
      <c r="E70" s="112" t="s">
        <v>31</v>
      </c>
      <c r="F70" s="35" t="s">
        <v>31</v>
      </c>
      <c r="G70" s="37" t="s">
        <v>31</v>
      </c>
      <c r="H70" s="112">
        <v>18800</v>
      </c>
      <c r="I70" s="35">
        <v>1.91</v>
      </c>
      <c r="J70" s="37">
        <v>7.0000000000000007E-2</v>
      </c>
      <c r="K70" s="112">
        <v>20500</v>
      </c>
      <c r="L70" s="35">
        <v>1.99</v>
      </c>
      <c r="M70" s="37">
        <v>0.09</v>
      </c>
      <c r="N70" s="112">
        <v>83740</v>
      </c>
      <c r="O70" s="35">
        <v>8.07</v>
      </c>
      <c r="P70" s="37">
        <v>0.13</v>
      </c>
      <c r="Q70" s="112">
        <v>107729</v>
      </c>
      <c r="R70" s="35">
        <v>10.48</v>
      </c>
      <c r="S70" s="37">
        <v>0.17</v>
      </c>
      <c r="W70" s="31"/>
      <c r="X70" s="110"/>
      <c r="Y70" s="111"/>
      <c r="Z70" s="2"/>
    </row>
    <row r="71" spans="1:29" ht="18.75" customHeight="1">
      <c r="A71" s="2"/>
      <c r="B71" s="136"/>
      <c r="C71" s="136"/>
      <c r="D71" s="38" t="s">
        <v>7</v>
      </c>
      <c r="E71" s="43">
        <v>370933</v>
      </c>
      <c r="F71" s="35">
        <v>37.57</v>
      </c>
      <c r="G71" s="37">
        <v>0.73</v>
      </c>
      <c r="H71" s="43">
        <v>354220</v>
      </c>
      <c r="I71" s="35">
        <v>35.9</v>
      </c>
      <c r="J71" s="37">
        <v>0.59</v>
      </c>
      <c r="K71" s="43">
        <v>318282</v>
      </c>
      <c r="L71" s="35">
        <v>30.88</v>
      </c>
      <c r="M71" s="37">
        <v>0.48</v>
      </c>
      <c r="N71" s="43">
        <v>278450</v>
      </c>
      <c r="O71" s="35">
        <v>26.83</v>
      </c>
      <c r="P71" s="37">
        <v>0.39</v>
      </c>
      <c r="Q71" s="43">
        <v>248371</v>
      </c>
      <c r="R71" s="35">
        <v>24.16</v>
      </c>
      <c r="S71" s="37">
        <v>0.3</v>
      </c>
      <c r="W71" s="44"/>
      <c r="X71" s="110"/>
      <c r="Y71" s="111"/>
      <c r="Z71" s="2"/>
    </row>
    <row r="72" spans="1:29" ht="18.75" customHeight="1">
      <c r="A72" s="2"/>
      <c r="B72" s="136"/>
      <c r="C72" s="136"/>
      <c r="D72" s="33" t="s">
        <v>34</v>
      </c>
      <c r="E72" s="112" t="s">
        <v>31</v>
      </c>
      <c r="F72" s="35" t="s">
        <v>31</v>
      </c>
      <c r="G72" s="37" t="s">
        <v>31</v>
      </c>
      <c r="H72" s="43">
        <v>3400</v>
      </c>
      <c r="I72" s="35">
        <v>0.34</v>
      </c>
      <c r="J72" s="37">
        <v>0.11</v>
      </c>
      <c r="K72" s="43">
        <v>4400</v>
      </c>
      <c r="L72" s="35">
        <v>0.43</v>
      </c>
      <c r="M72" s="37">
        <v>0.13</v>
      </c>
      <c r="N72" s="43">
        <v>27607</v>
      </c>
      <c r="O72" s="35">
        <v>2.66</v>
      </c>
      <c r="P72" s="37">
        <v>0.22</v>
      </c>
      <c r="Q72" s="43">
        <v>37606</v>
      </c>
      <c r="R72" s="35">
        <v>3.66</v>
      </c>
      <c r="S72" s="37">
        <v>0.3</v>
      </c>
      <c r="W72" s="44"/>
      <c r="X72" s="110"/>
      <c r="Y72" s="111"/>
      <c r="Z72" s="2"/>
    </row>
    <row r="73" spans="1:29" ht="18.75" customHeight="1">
      <c r="A73" s="2"/>
      <c r="B73" s="136"/>
      <c r="C73" s="136"/>
      <c r="D73" s="33" t="s">
        <v>8</v>
      </c>
      <c r="E73" s="43">
        <v>66000</v>
      </c>
      <c r="F73" s="35">
        <v>6.68</v>
      </c>
      <c r="G73" s="37">
        <v>0.22</v>
      </c>
      <c r="H73" s="43">
        <v>55400</v>
      </c>
      <c r="I73" s="35">
        <v>5.62</v>
      </c>
      <c r="J73" s="37">
        <v>0.2</v>
      </c>
      <c r="K73" s="43">
        <v>55800</v>
      </c>
      <c r="L73" s="35">
        <v>5.41</v>
      </c>
      <c r="M73" s="37">
        <v>0.2</v>
      </c>
      <c r="N73" s="43">
        <v>55800</v>
      </c>
      <c r="O73" s="35">
        <v>5.38</v>
      </c>
      <c r="P73" s="37">
        <v>0.21</v>
      </c>
      <c r="Q73" s="43">
        <v>55800</v>
      </c>
      <c r="R73" s="35">
        <v>5.43</v>
      </c>
      <c r="S73" s="37">
        <v>0.25</v>
      </c>
      <c r="W73" s="44"/>
      <c r="X73" s="110"/>
      <c r="Y73" s="111"/>
      <c r="Z73" s="2"/>
    </row>
    <row r="74" spans="1:29" ht="18.75" customHeight="1">
      <c r="A74" s="2"/>
      <c r="B74" s="136"/>
      <c r="C74" s="137"/>
      <c r="D74" s="49" t="s">
        <v>27</v>
      </c>
      <c r="E74" s="54">
        <v>611956</v>
      </c>
      <c r="F74" s="114">
        <v>61.98</v>
      </c>
      <c r="G74" s="57">
        <v>0.83</v>
      </c>
      <c r="H74" s="54">
        <v>617872</v>
      </c>
      <c r="I74" s="114">
        <v>62.63</v>
      </c>
      <c r="J74" s="57">
        <v>0.72</v>
      </c>
      <c r="K74" s="54">
        <v>583481</v>
      </c>
      <c r="L74" s="114">
        <v>56.62</v>
      </c>
      <c r="M74" s="57">
        <v>0.61</v>
      </c>
      <c r="N74" s="54">
        <v>621479</v>
      </c>
      <c r="O74" s="114">
        <v>59.88</v>
      </c>
      <c r="P74" s="57">
        <v>0.53</v>
      </c>
      <c r="Q74" s="54">
        <v>616762</v>
      </c>
      <c r="R74" s="114">
        <v>59.99</v>
      </c>
      <c r="S74" s="57">
        <v>0.47</v>
      </c>
      <c r="W74" s="44"/>
      <c r="X74" s="115"/>
      <c r="Y74" s="111"/>
      <c r="Z74" s="2"/>
    </row>
    <row r="75" spans="1:29" ht="18.75" customHeight="1">
      <c r="A75" s="2"/>
      <c r="B75" s="136"/>
      <c r="C75" s="153" t="s">
        <v>9</v>
      </c>
      <c r="D75" s="33" t="s">
        <v>22</v>
      </c>
      <c r="E75" s="60">
        <v>150</v>
      </c>
      <c r="F75" s="27">
        <v>0.02</v>
      </c>
      <c r="G75" s="29">
        <v>0.01</v>
      </c>
      <c r="H75" s="60">
        <v>142</v>
      </c>
      <c r="I75" s="27">
        <v>0.01</v>
      </c>
      <c r="J75" s="29">
        <v>0.01</v>
      </c>
      <c r="K75" s="60">
        <v>139</v>
      </c>
      <c r="L75" s="27">
        <v>0.01</v>
      </c>
      <c r="M75" s="29">
        <v>0.01</v>
      </c>
      <c r="N75" s="60">
        <v>52</v>
      </c>
      <c r="O75" s="27">
        <v>0.01</v>
      </c>
      <c r="P75" s="29">
        <v>0</v>
      </c>
      <c r="Q75" s="60">
        <v>97</v>
      </c>
      <c r="R75" s="27">
        <v>0.01</v>
      </c>
      <c r="S75" s="29">
        <v>0</v>
      </c>
      <c r="W75" s="44"/>
      <c r="X75" s="110"/>
      <c r="Y75" s="111"/>
      <c r="Z75" s="2"/>
    </row>
    <row r="76" spans="1:29" ht="18.75" customHeight="1">
      <c r="A76" s="2"/>
      <c r="B76" s="136"/>
      <c r="C76" s="154"/>
      <c r="D76" s="33" t="s">
        <v>10</v>
      </c>
      <c r="E76" s="122" t="s">
        <v>31</v>
      </c>
      <c r="F76" s="110" t="s">
        <v>31</v>
      </c>
      <c r="G76" s="37" t="s">
        <v>31</v>
      </c>
      <c r="H76" s="122" t="s">
        <v>31</v>
      </c>
      <c r="I76" s="110" t="s">
        <v>31</v>
      </c>
      <c r="J76" s="37">
        <v>9.9971940724084504E-4</v>
      </c>
      <c r="K76" s="122" t="s">
        <v>31</v>
      </c>
      <c r="L76" s="110" t="s">
        <v>31</v>
      </c>
      <c r="M76" s="37" t="s">
        <v>31</v>
      </c>
      <c r="N76" s="122" t="s">
        <v>31</v>
      </c>
      <c r="O76" s="110" t="s">
        <v>31</v>
      </c>
      <c r="P76" s="37" t="s">
        <v>31</v>
      </c>
      <c r="Q76" s="122" t="s">
        <v>31</v>
      </c>
      <c r="R76" s="110" t="s">
        <v>31</v>
      </c>
      <c r="S76" s="37" t="s">
        <v>31</v>
      </c>
      <c r="W76" s="44"/>
      <c r="X76" s="110"/>
      <c r="Y76" s="111"/>
      <c r="Z76" s="2"/>
    </row>
    <row r="77" spans="1:29" ht="18.75" customHeight="1">
      <c r="A77" s="2"/>
      <c r="B77" s="136"/>
      <c r="C77" s="154"/>
      <c r="D77" s="19" t="s">
        <v>11</v>
      </c>
      <c r="E77" s="43">
        <v>17053</v>
      </c>
      <c r="F77" s="35">
        <v>1.73</v>
      </c>
      <c r="G77" s="37" t="s">
        <v>31</v>
      </c>
      <c r="H77" s="43">
        <v>20412</v>
      </c>
      <c r="I77" s="35">
        <v>2.0699999999999998</v>
      </c>
      <c r="J77" s="37" t="s">
        <v>31</v>
      </c>
      <c r="K77" s="43">
        <v>65629</v>
      </c>
      <c r="L77" s="35">
        <v>6.37</v>
      </c>
      <c r="M77" s="37" t="s">
        <v>31</v>
      </c>
      <c r="N77" s="43">
        <v>30207</v>
      </c>
      <c r="O77" s="35">
        <v>2.91</v>
      </c>
      <c r="P77" s="37" t="s">
        <v>31</v>
      </c>
      <c r="Q77" s="43">
        <v>64440</v>
      </c>
      <c r="R77" s="35">
        <v>6.27</v>
      </c>
      <c r="S77" s="37" t="s">
        <v>31</v>
      </c>
      <c r="W77" s="44"/>
      <c r="X77" s="110"/>
      <c r="Y77" s="111"/>
      <c r="Z77" s="2"/>
    </row>
    <row r="78" spans="1:29" ht="18.75" customHeight="1">
      <c r="A78" s="2"/>
      <c r="B78" s="136"/>
      <c r="C78" s="155"/>
      <c r="D78" s="49" t="s">
        <v>27</v>
      </c>
      <c r="E78" s="54">
        <v>17203</v>
      </c>
      <c r="F78" s="55">
        <v>1.74</v>
      </c>
      <c r="G78" s="57">
        <v>0</v>
      </c>
      <c r="H78" s="54">
        <v>20554</v>
      </c>
      <c r="I78" s="55">
        <v>2.08</v>
      </c>
      <c r="J78" s="57">
        <v>0</v>
      </c>
      <c r="K78" s="54">
        <v>65768</v>
      </c>
      <c r="L78" s="55">
        <v>6.38</v>
      </c>
      <c r="M78" s="57">
        <v>0</v>
      </c>
      <c r="N78" s="54">
        <v>30259</v>
      </c>
      <c r="O78" s="55">
        <v>2.92</v>
      </c>
      <c r="P78" s="57">
        <v>0</v>
      </c>
      <c r="Q78" s="54">
        <v>64537</v>
      </c>
      <c r="R78" s="55">
        <v>6.28</v>
      </c>
      <c r="S78" s="57">
        <v>0</v>
      </c>
      <c r="W78" s="44"/>
      <c r="X78" s="110"/>
      <c r="Y78" s="111"/>
      <c r="Z78" s="2"/>
    </row>
    <row r="79" spans="1:29" ht="18.75" hidden="1" customHeight="1">
      <c r="A79" s="2"/>
      <c r="B79" s="136"/>
      <c r="C79" s="156" t="s">
        <v>12</v>
      </c>
      <c r="D79" s="157"/>
      <c r="E79" s="116" t="s">
        <v>31</v>
      </c>
      <c r="F79" s="73" t="s">
        <v>31</v>
      </c>
      <c r="G79" s="75" t="s">
        <v>31</v>
      </c>
      <c r="H79" s="116" t="s">
        <v>31</v>
      </c>
      <c r="I79" s="73" t="s">
        <v>31</v>
      </c>
      <c r="J79" s="75" t="s">
        <v>31</v>
      </c>
      <c r="K79" s="116" t="s">
        <v>31</v>
      </c>
      <c r="L79" s="73" t="s">
        <v>31</v>
      </c>
      <c r="M79" s="75" t="s">
        <v>31</v>
      </c>
      <c r="N79" s="116" t="s">
        <v>31</v>
      </c>
      <c r="O79" s="73" t="s">
        <v>31</v>
      </c>
      <c r="P79" s="75" t="s">
        <v>31</v>
      </c>
      <c r="Q79" s="116" t="s">
        <v>31</v>
      </c>
      <c r="R79" s="73" t="s">
        <v>31</v>
      </c>
      <c r="S79" s="75" t="s">
        <v>31</v>
      </c>
      <c r="W79" s="31"/>
      <c r="X79" s="110"/>
      <c r="Y79" s="111"/>
      <c r="Z79" s="2"/>
    </row>
    <row r="80" spans="1:29" ht="18.75" hidden="1" customHeight="1">
      <c r="A80" s="2"/>
      <c r="B80" s="137"/>
      <c r="C80" s="156" t="s">
        <v>13</v>
      </c>
      <c r="D80" s="157"/>
      <c r="E80" s="116" t="s">
        <v>31</v>
      </c>
      <c r="F80" s="73" t="s">
        <v>31</v>
      </c>
      <c r="G80" s="75" t="s">
        <v>31</v>
      </c>
      <c r="H80" s="116" t="s">
        <v>31</v>
      </c>
      <c r="I80" s="73" t="s">
        <v>31</v>
      </c>
      <c r="J80" s="75" t="s">
        <v>31</v>
      </c>
      <c r="K80" s="116" t="s">
        <v>31</v>
      </c>
      <c r="L80" s="73" t="s">
        <v>31</v>
      </c>
      <c r="M80" s="75" t="s">
        <v>31</v>
      </c>
      <c r="N80" s="116" t="s">
        <v>31</v>
      </c>
      <c r="O80" s="73" t="s">
        <v>31</v>
      </c>
      <c r="P80" s="75" t="s">
        <v>31</v>
      </c>
      <c r="Q80" s="116" t="s">
        <v>31</v>
      </c>
      <c r="R80" s="73" t="s">
        <v>31</v>
      </c>
      <c r="S80" s="75" t="s">
        <v>31</v>
      </c>
      <c r="W80" s="31"/>
      <c r="X80" s="110"/>
      <c r="Y80" s="111"/>
      <c r="Z80" s="2"/>
    </row>
    <row r="81" spans="1:26" ht="18.75" customHeight="1">
      <c r="A81" s="2"/>
      <c r="B81" s="135" t="s">
        <v>14</v>
      </c>
      <c r="C81" s="138" t="s">
        <v>33</v>
      </c>
      <c r="D81" s="139"/>
      <c r="E81" s="72">
        <v>324638</v>
      </c>
      <c r="F81" s="73">
        <v>32.880000000000003</v>
      </c>
      <c r="G81" s="75">
        <v>0.95</v>
      </c>
      <c r="H81" s="72">
        <v>316815</v>
      </c>
      <c r="I81" s="73">
        <v>32.11</v>
      </c>
      <c r="J81" s="75">
        <v>-2.38</v>
      </c>
      <c r="K81" s="72">
        <v>352393</v>
      </c>
      <c r="L81" s="73">
        <v>34.19</v>
      </c>
      <c r="M81" s="75">
        <v>11.13</v>
      </c>
      <c r="N81" s="72">
        <v>359580</v>
      </c>
      <c r="O81" s="73">
        <v>34.64</v>
      </c>
      <c r="P81" s="75">
        <v>2.0099999999999998</v>
      </c>
      <c r="Q81" s="72">
        <v>323033</v>
      </c>
      <c r="R81" s="73">
        <v>31.42</v>
      </c>
      <c r="S81" s="75">
        <v>-2.04</v>
      </c>
      <c r="W81" s="44"/>
      <c r="X81" s="110"/>
      <c r="Y81" s="111"/>
      <c r="Z81" s="2"/>
    </row>
    <row r="82" spans="1:26" ht="18.75" customHeight="1">
      <c r="A82" s="2"/>
      <c r="B82" s="136"/>
      <c r="C82" s="140" t="s">
        <v>15</v>
      </c>
      <c r="D82" s="141"/>
      <c r="E82" s="72">
        <v>33545</v>
      </c>
      <c r="F82" s="73">
        <v>3.4</v>
      </c>
      <c r="G82" s="75">
        <v>0.87</v>
      </c>
      <c r="H82" s="72">
        <v>31343</v>
      </c>
      <c r="I82" s="73">
        <v>3.18</v>
      </c>
      <c r="J82" s="75">
        <v>0.79</v>
      </c>
      <c r="K82" s="72">
        <v>28968</v>
      </c>
      <c r="L82" s="73">
        <v>2.81</v>
      </c>
      <c r="M82" s="75">
        <v>0.87</v>
      </c>
      <c r="N82" s="123">
        <v>26629</v>
      </c>
      <c r="O82" s="124">
        <v>2.57</v>
      </c>
      <c r="P82" s="125">
        <v>0.79</v>
      </c>
      <c r="Q82" s="123">
        <v>23809</v>
      </c>
      <c r="R82" s="124">
        <v>2.3199999999999998</v>
      </c>
      <c r="S82" s="125">
        <v>0.8</v>
      </c>
      <c r="W82" s="44"/>
      <c r="X82" s="110"/>
      <c r="Y82" s="111"/>
      <c r="Z82" s="2"/>
    </row>
    <row r="83" spans="1:26" ht="18.75" customHeight="1">
      <c r="A83" s="2"/>
      <c r="B83" s="137"/>
      <c r="C83" s="142" t="s">
        <v>16</v>
      </c>
      <c r="D83" s="143"/>
      <c r="E83" s="90">
        <v>173200</v>
      </c>
      <c r="F83" s="91">
        <v>28.3</v>
      </c>
      <c r="G83" s="75">
        <v>0.02</v>
      </c>
      <c r="H83" s="90">
        <v>177400</v>
      </c>
      <c r="I83" s="91">
        <v>28.71</v>
      </c>
      <c r="J83" s="75">
        <v>0.02</v>
      </c>
      <c r="K83" s="90">
        <v>183000</v>
      </c>
      <c r="L83" s="91">
        <v>31.36</v>
      </c>
      <c r="M83" s="75">
        <v>0.01</v>
      </c>
      <c r="N83" s="90">
        <v>174600</v>
      </c>
      <c r="O83" s="91">
        <v>28.09</v>
      </c>
      <c r="P83" s="75">
        <v>0.02</v>
      </c>
      <c r="Q83" s="90">
        <v>166200</v>
      </c>
      <c r="R83" s="91">
        <v>26.95</v>
      </c>
      <c r="S83" s="75">
        <v>0.03</v>
      </c>
      <c r="W83" s="92"/>
      <c r="X83" s="93"/>
      <c r="Y83" s="111"/>
      <c r="Z83" s="2"/>
    </row>
    <row r="84" spans="1:26" ht="18.75" customHeight="1">
      <c r="A84" s="2"/>
      <c r="B84" s="144" t="s">
        <v>23</v>
      </c>
      <c r="C84" s="145"/>
      <c r="D84" s="146"/>
      <c r="E84" s="72">
        <v>987343</v>
      </c>
      <c r="F84" s="98">
        <v>100</v>
      </c>
      <c r="G84" s="75">
        <v>0.86</v>
      </c>
      <c r="H84" s="72">
        <v>986584</v>
      </c>
      <c r="I84" s="98">
        <v>100</v>
      </c>
      <c r="J84" s="75">
        <v>-0.32</v>
      </c>
      <c r="K84" s="72">
        <v>1030611</v>
      </c>
      <c r="L84" s="98">
        <v>100</v>
      </c>
      <c r="M84" s="75">
        <v>3.99</v>
      </c>
      <c r="N84" s="72">
        <v>1037948</v>
      </c>
      <c r="O84" s="98">
        <v>100</v>
      </c>
      <c r="P84" s="75">
        <v>1.03</v>
      </c>
      <c r="Q84" s="72">
        <v>1028141</v>
      </c>
      <c r="R84" s="98">
        <v>100</v>
      </c>
      <c r="S84" s="75">
        <v>-0.35</v>
      </c>
      <c r="T84" s="2"/>
      <c r="U84" s="2"/>
      <c r="V84" s="2"/>
      <c r="W84" s="44"/>
      <c r="X84" s="100"/>
      <c r="Y84" s="111"/>
      <c r="Z84" s="2"/>
    </row>
    <row r="85" spans="1:26" ht="18.75" customHeight="1">
      <c r="A85" s="2"/>
      <c r="B85" s="101"/>
      <c r="C85" s="102"/>
      <c r="D85" s="102"/>
      <c r="E85" s="44"/>
      <c r="F85" s="100"/>
      <c r="G85" s="111"/>
      <c r="H85" s="44"/>
      <c r="I85" s="100"/>
      <c r="J85" s="111"/>
      <c r="K85" s="44"/>
      <c r="L85" s="100"/>
      <c r="M85" s="111"/>
      <c r="N85" s="44"/>
      <c r="O85" s="100"/>
      <c r="P85" s="111"/>
      <c r="Q85" s="44"/>
      <c r="R85" s="100"/>
      <c r="S85" s="111"/>
      <c r="T85" s="126"/>
      <c r="U85" s="127"/>
      <c r="V85" s="128"/>
      <c r="W85" s="44"/>
      <c r="X85" s="100"/>
      <c r="Y85" s="111"/>
      <c r="Z85" s="2"/>
    </row>
    <row r="86" spans="1:26" ht="18.75" customHeight="1">
      <c r="A86" s="2"/>
      <c r="B86" s="101"/>
      <c r="C86" s="102"/>
      <c r="D86" s="102"/>
      <c r="E86" s="44"/>
      <c r="F86" s="129"/>
      <c r="G86" s="111"/>
      <c r="H86" s="44"/>
      <c r="I86" s="100"/>
      <c r="J86" s="111"/>
      <c r="K86" s="44"/>
      <c r="L86" s="100"/>
      <c r="M86" s="111"/>
      <c r="N86" s="44"/>
      <c r="O86" s="100"/>
      <c r="P86" s="111"/>
      <c r="Q86" s="44"/>
      <c r="R86" s="100"/>
      <c r="S86" s="111"/>
      <c r="T86" s="126"/>
      <c r="U86" s="127"/>
      <c r="V86" s="128"/>
      <c r="W86" s="44"/>
      <c r="X86" s="100"/>
      <c r="Y86" s="111"/>
      <c r="Z86" s="2"/>
    </row>
    <row r="87" spans="1:26" ht="18.75" customHeight="1">
      <c r="A87" s="2"/>
      <c r="B87" s="101"/>
      <c r="C87" s="102"/>
      <c r="D87" s="102"/>
      <c r="E87" s="44"/>
      <c r="F87" s="100"/>
      <c r="G87" s="111"/>
      <c r="H87" s="44"/>
      <c r="I87" s="100"/>
      <c r="J87" s="111"/>
      <c r="K87" s="44"/>
      <c r="L87" s="100"/>
      <c r="M87" s="111"/>
      <c r="N87" s="44"/>
      <c r="O87" s="100"/>
      <c r="P87" s="111"/>
      <c r="Q87" s="44"/>
      <c r="R87" s="100"/>
      <c r="S87" s="111"/>
      <c r="T87" s="126"/>
      <c r="U87" s="127"/>
      <c r="V87" s="128"/>
      <c r="W87" s="44"/>
      <c r="X87" s="100"/>
      <c r="Y87" s="111"/>
      <c r="Z87" s="2"/>
    </row>
    <row r="88" spans="1:26" ht="18.75" customHeight="1">
      <c r="A88" s="2"/>
      <c r="B88" s="101"/>
      <c r="C88" s="102"/>
      <c r="D88" s="102"/>
      <c r="E88" s="44"/>
      <c r="F88" s="100"/>
      <c r="G88" s="111"/>
      <c r="H88" s="44"/>
      <c r="I88" s="100"/>
      <c r="J88" s="111"/>
      <c r="K88" s="44"/>
      <c r="L88" s="100"/>
      <c r="M88" s="111"/>
      <c r="N88" s="44"/>
      <c r="O88" s="100"/>
      <c r="P88" s="111"/>
      <c r="Q88" s="44"/>
      <c r="R88" s="100"/>
      <c r="S88" s="111"/>
      <c r="T88" s="126"/>
      <c r="U88" s="127"/>
      <c r="V88" s="128"/>
      <c r="W88" s="44"/>
      <c r="X88" s="100"/>
      <c r="Y88" s="111"/>
      <c r="Z88" s="2"/>
    </row>
    <row r="89" spans="1:26" ht="18.75" customHeight="1">
      <c r="A89" s="2"/>
      <c r="B89" s="101"/>
      <c r="C89" s="102"/>
      <c r="D89" s="102"/>
      <c r="E89" s="44"/>
      <c r="F89" s="100"/>
      <c r="G89" s="111"/>
      <c r="H89" s="44"/>
      <c r="I89" s="100"/>
      <c r="J89" s="111"/>
      <c r="K89" s="44"/>
      <c r="L89" s="100"/>
      <c r="M89" s="111"/>
      <c r="N89" s="44"/>
      <c r="O89" s="100"/>
      <c r="P89" s="111"/>
      <c r="Q89" s="44"/>
      <c r="R89" s="100"/>
      <c r="S89" s="111"/>
      <c r="T89" s="126"/>
      <c r="U89" s="127"/>
      <c r="V89" s="128"/>
      <c r="W89" s="44"/>
      <c r="X89" s="100"/>
      <c r="Y89" s="111"/>
      <c r="Z89" s="2"/>
    </row>
    <row r="90" spans="1:26" ht="18.75" customHeight="1">
      <c r="A90" s="2"/>
      <c r="B90" s="120" t="s">
        <v>44</v>
      </c>
      <c r="E90" s="106"/>
      <c r="F90" s="106"/>
      <c r="G90" s="9"/>
      <c r="H90" s="106"/>
      <c r="I90" s="106"/>
      <c r="J90" s="9" t="s">
        <v>0</v>
      </c>
      <c r="K90" s="44"/>
      <c r="L90" s="100"/>
      <c r="M90" s="111"/>
      <c r="N90" s="44"/>
      <c r="O90" s="100"/>
      <c r="P90" s="111"/>
      <c r="Q90" s="44"/>
      <c r="R90" s="100"/>
      <c r="S90" s="111"/>
      <c r="T90" s="126"/>
      <c r="U90" s="127"/>
      <c r="V90" s="128"/>
      <c r="W90" s="44"/>
      <c r="X90" s="100"/>
      <c r="Y90" s="111"/>
      <c r="Z90" s="2"/>
    </row>
    <row r="91" spans="1:26" ht="18.75" customHeight="1">
      <c r="A91" s="2"/>
      <c r="B91" s="147" t="s">
        <v>1</v>
      </c>
      <c r="C91" s="148"/>
      <c r="D91" s="149"/>
      <c r="E91" s="132" t="s">
        <v>43</v>
      </c>
      <c r="F91" s="133"/>
      <c r="G91" s="134"/>
      <c r="H91" s="132" t="s">
        <v>62</v>
      </c>
      <c r="I91" s="133"/>
      <c r="J91" s="134"/>
      <c r="K91" s="44"/>
      <c r="L91" s="100"/>
      <c r="M91" s="111"/>
      <c r="N91" s="44"/>
      <c r="O91" s="100"/>
      <c r="P91" s="111"/>
      <c r="Q91" s="44"/>
      <c r="R91" s="100"/>
      <c r="S91" s="111"/>
      <c r="T91" s="126"/>
      <c r="U91" s="127"/>
      <c r="V91" s="128"/>
      <c r="W91" s="44"/>
      <c r="X91" s="100"/>
      <c r="Y91" s="111"/>
      <c r="Z91" s="2"/>
    </row>
    <row r="92" spans="1:26" ht="18.75" customHeight="1">
      <c r="A92" s="2"/>
      <c r="B92" s="150"/>
      <c r="C92" s="151"/>
      <c r="D92" s="152"/>
      <c r="E92" s="14" t="s">
        <v>2</v>
      </c>
      <c r="F92" s="15" t="s">
        <v>3</v>
      </c>
      <c r="G92" s="16" t="s">
        <v>4</v>
      </c>
      <c r="H92" s="14" t="s">
        <v>2</v>
      </c>
      <c r="I92" s="15" t="s">
        <v>3</v>
      </c>
      <c r="J92" s="16" t="s">
        <v>4</v>
      </c>
      <c r="K92" s="44"/>
      <c r="L92" s="100"/>
      <c r="M92" s="111"/>
      <c r="N92" s="44"/>
      <c r="O92" s="100"/>
      <c r="P92" s="111"/>
      <c r="Q92" s="44"/>
      <c r="R92" s="100"/>
      <c r="S92" s="111"/>
      <c r="T92" s="126"/>
      <c r="U92" s="127"/>
      <c r="V92" s="128"/>
      <c r="W92" s="44"/>
      <c r="X92" s="100"/>
      <c r="Y92" s="111"/>
      <c r="Z92" s="2"/>
    </row>
    <row r="93" spans="1:26" ht="18.75" customHeight="1">
      <c r="A93" s="2"/>
      <c r="B93" s="135" t="s">
        <v>5</v>
      </c>
      <c r="C93" s="135" t="s">
        <v>19</v>
      </c>
      <c r="D93" s="19" t="s">
        <v>6</v>
      </c>
      <c r="E93" s="26">
        <v>198901.05</v>
      </c>
      <c r="F93" s="27">
        <v>18.77</v>
      </c>
      <c r="G93" s="29">
        <v>0.94</v>
      </c>
      <c r="H93" s="26">
        <v>219048.33199999999</v>
      </c>
      <c r="I93" s="27">
        <v>20.92</v>
      </c>
      <c r="J93" s="29">
        <v>0.95</v>
      </c>
      <c r="K93" s="44"/>
      <c r="L93" s="100"/>
      <c r="M93" s="111"/>
      <c r="N93" s="44"/>
      <c r="O93" s="100"/>
      <c r="P93" s="111"/>
      <c r="Q93" s="44"/>
      <c r="R93" s="100"/>
      <c r="S93" s="111"/>
      <c r="T93" s="126"/>
      <c r="U93" s="127"/>
      <c r="V93" s="128"/>
      <c r="W93" s="44"/>
      <c r="X93" s="100"/>
      <c r="Y93" s="111"/>
      <c r="Z93" s="2"/>
    </row>
    <row r="94" spans="1:26" ht="18.75" customHeight="1">
      <c r="A94" s="2"/>
      <c r="B94" s="136"/>
      <c r="C94" s="136"/>
      <c r="D94" s="33" t="s">
        <v>20</v>
      </c>
      <c r="E94" s="112">
        <v>119718.71400000001</v>
      </c>
      <c r="F94" s="35">
        <v>11.3</v>
      </c>
      <c r="G94" s="37">
        <v>0.26</v>
      </c>
      <c r="H94" s="112">
        <v>131708.00899999999</v>
      </c>
      <c r="I94" s="35">
        <v>12.58</v>
      </c>
      <c r="J94" s="37">
        <v>0.32</v>
      </c>
      <c r="K94" s="44"/>
      <c r="L94" s="100"/>
      <c r="M94" s="111"/>
      <c r="N94" s="44"/>
      <c r="O94" s="100"/>
      <c r="P94" s="111"/>
      <c r="Q94" s="44"/>
      <c r="R94" s="100"/>
      <c r="S94" s="111"/>
      <c r="T94" s="126"/>
      <c r="U94" s="127"/>
      <c r="V94" s="128"/>
      <c r="W94" s="44"/>
      <c r="X94" s="100"/>
      <c r="Y94" s="111"/>
      <c r="Z94" s="2"/>
    </row>
    <row r="95" spans="1:26" ht="18.75" customHeight="1">
      <c r="A95" s="2"/>
      <c r="B95" s="136"/>
      <c r="C95" s="136"/>
      <c r="D95" s="38" t="s">
        <v>7</v>
      </c>
      <c r="E95" s="43">
        <v>218387.32399999999</v>
      </c>
      <c r="F95" s="35">
        <v>20.61</v>
      </c>
      <c r="G95" s="37">
        <v>0.25</v>
      </c>
      <c r="H95" s="43">
        <v>188399.43900000001</v>
      </c>
      <c r="I95" s="35">
        <v>17.989999999999998</v>
      </c>
      <c r="J95" s="37">
        <v>0.18</v>
      </c>
      <c r="K95" s="44"/>
      <c r="L95" s="100"/>
      <c r="M95" s="111"/>
      <c r="N95" s="44"/>
      <c r="O95" s="100"/>
      <c r="P95" s="111"/>
      <c r="Q95" s="44"/>
      <c r="R95" s="100"/>
      <c r="S95" s="111"/>
      <c r="T95" s="126"/>
      <c r="U95" s="127"/>
      <c r="V95" s="128"/>
      <c r="W95" s="44"/>
      <c r="X95" s="100"/>
      <c r="Y95" s="111"/>
      <c r="Z95" s="2"/>
    </row>
    <row r="96" spans="1:26" ht="18.75" customHeight="1">
      <c r="A96" s="2"/>
      <c r="B96" s="136"/>
      <c r="C96" s="136"/>
      <c r="D96" s="33" t="s">
        <v>34</v>
      </c>
      <c r="E96" s="43">
        <v>37605.858999999997</v>
      </c>
      <c r="F96" s="35">
        <v>3.55</v>
      </c>
      <c r="G96" s="37">
        <v>0.32</v>
      </c>
      <c r="H96" s="43">
        <v>37605.404000000002</v>
      </c>
      <c r="I96" s="35">
        <v>3.59</v>
      </c>
      <c r="J96" s="37">
        <v>0.32</v>
      </c>
      <c r="K96" s="44"/>
      <c r="L96" s="100"/>
      <c r="M96" s="111"/>
      <c r="N96" s="44"/>
      <c r="O96" s="100"/>
      <c r="P96" s="111"/>
      <c r="Q96" s="44"/>
      <c r="R96" s="100"/>
      <c r="S96" s="111"/>
      <c r="T96" s="126"/>
      <c r="U96" s="127"/>
      <c r="V96" s="128"/>
      <c r="W96" s="44"/>
      <c r="X96" s="100"/>
      <c r="Y96" s="111"/>
      <c r="Z96" s="2"/>
    </row>
    <row r="97" spans="1:26" ht="18.75" customHeight="1">
      <c r="A97" s="2"/>
      <c r="B97" s="136"/>
      <c r="C97" s="136"/>
      <c r="D97" s="33" t="s">
        <v>8</v>
      </c>
      <c r="E97" s="43">
        <v>57500</v>
      </c>
      <c r="F97" s="35">
        <v>5.43</v>
      </c>
      <c r="G97" s="37">
        <v>0.31</v>
      </c>
      <c r="H97" s="43">
        <v>54000</v>
      </c>
      <c r="I97" s="35">
        <v>5.16</v>
      </c>
      <c r="J97" s="37">
        <v>0.41</v>
      </c>
      <c r="K97" s="44"/>
      <c r="L97" s="100"/>
      <c r="M97" s="111"/>
      <c r="N97" s="44"/>
      <c r="O97" s="100"/>
      <c r="P97" s="111"/>
      <c r="Q97" s="44"/>
      <c r="R97" s="100"/>
      <c r="S97" s="111"/>
      <c r="T97" s="126"/>
      <c r="U97" s="127"/>
      <c r="V97" s="128"/>
      <c r="W97" s="44"/>
      <c r="X97" s="100"/>
      <c r="Y97" s="111"/>
      <c r="Z97" s="2"/>
    </row>
    <row r="98" spans="1:26" ht="18.75" customHeight="1">
      <c r="A98" s="2"/>
      <c r="B98" s="136"/>
      <c r="C98" s="137"/>
      <c r="D98" s="49" t="s">
        <v>26</v>
      </c>
      <c r="E98" s="54">
        <v>632112.94799999997</v>
      </c>
      <c r="F98" s="114">
        <v>59.66</v>
      </c>
      <c r="G98" s="57">
        <v>0.46</v>
      </c>
      <c r="H98" s="54">
        <v>630761.18500000006</v>
      </c>
      <c r="I98" s="114">
        <v>60.24</v>
      </c>
      <c r="J98" s="57">
        <v>0.49</v>
      </c>
      <c r="K98" s="44"/>
      <c r="L98" s="100"/>
      <c r="M98" s="111"/>
      <c r="N98" s="44"/>
      <c r="O98" s="100"/>
      <c r="P98" s="111"/>
      <c r="Q98" s="44"/>
      <c r="R98" s="100"/>
      <c r="S98" s="111"/>
      <c r="T98" s="126"/>
      <c r="U98" s="127"/>
      <c r="V98" s="128"/>
      <c r="W98" s="44"/>
      <c r="X98" s="100"/>
      <c r="Y98" s="111"/>
      <c r="Z98" s="2"/>
    </row>
    <row r="99" spans="1:26" ht="18.75" customHeight="1">
      <c r="A99" s="2"/>
      <c r="B99" s="136"/>
      <c r="C99" s="153" t="s">
        <v>9</v>
      </c>
      <c r="D99" s="33" t="s">
        <v>22</v>
      </c>
      <c r="E99" s="60">
        <v>119</v>
      </c>
      <c r="F99" s="27">
        <v>0.01</v>
      </c>
      <c r="G99" s="29">
        <v>0</v>
      </c>
      <c r="H99" s="60">
        <v>158</v>
      </c>
      <c r="I99" s="27">
        <v>0.02</v>
      </c>
      <c r="J99" s="29">
        <v>7.0000000000000007E-2</v>
      </c>
      <c r="K99" s="44"/>
      <c r="L99" s="100"/>
      <c r="M99" s="111"/>
      <c r="N99" s="44"/>
      <c r="O99" s="100"/>
      <c r="P99" s="111"/>
      <c r="Q99" s="44"/>
      <c r="R99" s="100"/>
      <c r="S99" s="111"/>
      <c r="T99" s="126"/>
      <c r="U99" s="127"/>
      <c r="V99" s="128"/>
      <c r="W99" s="44"/>
      <c r="X99" s="100"/>
      <c r="Y99" s="111"/>
      <c r="Z99" s="2"/>
    </row>
    <row r="100" spans="1:26" ht="18.75" customHeight="1">
      <c r="A100" s="2"/>
      <c r="B100" s="136"/>
      <c r="C100" s="154"/>
      <c r="D100" s="33" t="s">
        <v>10</v>
      </c>
      <c r="E100" s="122" t="s">
        <v>31</v>
      </c>
      <c r="F100" s="110" t="s">
        <v>31</v>
      </c>
      <c r="G100" s="37" t="s">
        <v>31</v>
      </c>
      <c r="H100" s="122">
        <v>30000</v>
      </c>
      <c r="I100" s="110">
        <v>2.87</v>
      </c>
      <c r="J100" s="37">
        <v>0.8</v>
      </c>
      <c r="K100" s="44"/>
      <c r="L100" s="100"/>
      <c r="M100" s="111"/>
      <c r="N100" s="44"/>
      <c r="O100" s="100"/>
      <c r="P100" s="111"/>
      <c r="Q100" s="44"/>
      <c r="R100" s="100"/>
      <c r="S100" s="111"/>
      <c r="T100" s="126"/>
      <c r="U100" s="127"/>
      <c r="V100" s="128"/>
      <c r="W100" s="44"/>
      <c r="X100" s="100"/>
      <c r="Y100" s="111"/>
      <c r="Z100" s="2"/>
    </row>
    <row r="101" spans="1:26" ht="18.75" customHeight="1">
      <c r="A101" s="2"/>
      <c r="B101" s="136"/>
      <c r="C101" s="154"/>
      <c r="D101" s="19" t="s">
        <v>11</v>
      </c>
      <c r="E101" s="43">
        <v>50576.158000000003</v>
      </c>
      <c r="F101" s="35">
        <v>4.7699999999999996</v>
      </c>
      <c r="G101" s="37">
        <v>0</v>
      </c>
      <c r="H101" s="43">
        <v>38675.517999999996</v>
      </c>
      <c r="I101" s="35">
        <v>3.69</v>
      </c>
      <c r="J101" s="37">
        <v>0.02</v>
      </c>
      <c r="K101" s="44"/>
      <c r="L101" s="100"/>
      <c r="M101" s="111"/>
      <c r="N101" s="44"/>
      <c r="O101" s="100"/>
      <c r="P101" s="111"/>
      <c r="Q101" s="44"/>
      <c r="R101" s="100"/>
      <c r="S101" s="111"/>
      <c r="T101" s="126"/>
      <c r="U101" s="127"/>
      <c r="V101" s="128"/>
      <c r="W101" s="44"/>
      <c r="X101" s="100"/>
      <c r="Y101" s="111"/>
      <c r="Z101" s="2"/>
    </row>
    <row r="102" spans="1:26" ht="18.75" customHeight="1">
      <c r="A102" s="2"/>
      <c r="B102" s="136"/>
      <c r="C102" s="155"/>
      <c r="D102" s="49" t="s">
        <v>26</v>
      </c>
      <c r="E102" s="54">
        <v>50695.158000000003</v>
      </c>
      <c r="F102" s="55">
        <v>4.78</v>
      </c>
      <c r="G102" s="57">
        <v>0</v>
      </c>
      <c r="H102" s="54">
        <v>68833.517999999996</v>
      </c>
      <c r="I102" s="55">
        <v>6.57</v>
      </c>
      <c r="J102" s="57">
        <v>0.03</v>
      </c>
      <c r="K102" s="44"/>
      <c r="L102" s="100"/>
      <c r="M102" s="111"/>
      <c r="N102" s="44"/>
      <c r="O102" s="100"/>
      <c r="P102" s="111"/>
      <c r="Q102" s="44"/>
      <c r="R102" s="100"/>
      <c r="S102" s="111"/>
      <c r="T102" s="126"/>
      <c r="U102" s="127"/>
      <c r="V102" s="128"/>
      <c r="W102" s="44"/>
      <c r="X102" s="100"/>
      <c r="Y102" s="111"/>
      <c r="Z102" s="2"/>
    </row>
    <row r="103" spans="1:26" ht="18.75" hidden="1" customHeight="1">
      <c r="A103" s="2"/>
      <c r="B103" s="136"/>
      <c r="C103" s="156" t="s">
        <v>12</v>
      </c>
      <c r="D103" s="157"/>
      <c r="E103" s="116" t="s">
        <v>31</v>
      </c>
      <c r="F103" s="73" t="s">
        <v>31</v>
      </c>
      <c r="G103" s="75" t="s">
        <v>31</v>
      </c>
      <c r="H103" s="116" t="s">
        <v>31</v>
      </c>
      <c r="I103" s="73" t="s">
        <v>31</v>
      </c>
      <c r="J103" s="75" t="s">
        <v>31</v>
      </c>
      <c r="K103" s="44"/>
      <c r="L103" s="100"/>
      <c r="M103" s="111"/>
      <c r="N103" s="44"/>
      <c r="O103" s="100"/>
      <c r="P103" s="111"/>
      <c r="Q103" s="44"/>
      <c r="R103" s="100"/>
      <c r="S103" s="111"/>
      <c r="T103" s="126"/>
      <c r="U103" s="127"/>
      <c r="V103" s="128"/>
      <c r="W103" s="44"/>
      <c r="X103" s="100"/>
      <c r="Y103" s="111"/>
      <c r="Z103" s="2"/>
    </row>
    <row r="104" spans="1:26" ht="18.75" hidden="1" customHeight="1">
      <c r="A104" s="2"/>
      <c r="B104" s="137"/>
      <c r="C104" s="156" t="s">
        <v>13</v>
      </c>
      <c r="D104" s="157"/>
      <c r="E104" s="116" t="s">
        <v>31</v>
      </c>
      <c r="F104" s="73" t="s">
        <v>31</v>
      </c>
      <c r="G104" s="75" t="s">
        <v>31</v>
      </c>
      <c r="H104" s="116" t="s">
        <v>31</v>
      </c>
      <c r="I104" s="73" t="s">
        <v>31</v>
      </c>
      <c r="J104" s="75" t="s">
        <v>31</v>
      </c>
      <c r="K104" s="44"/>
      <c r="L104" s="100"/>
      <c r="M104" s="111"/>
      <c r="N104" s="44"/>
      <c r="O104" s="100"/>
      <c r="P104" s="111"/>
      <c r="Q104" s="44"/>
      <c r="R104" s="100"/>
      <c r="S104" s="111"/>
      <c r="T104" s="126"/>
      <c r="U104" s="127"/>
      <c r="V104" s="128"/>
      <c r="W104" s="44"/>
      <c r="X104" s="100"/>
      <c r="Y104" s="111"/>
      <c r="Z104" s="2"/>
    </row>
    <row r="105" spans="1:26" ht="18.75" customHeight="1">
      <c r="A105" s="2"/>
      <c r="B105" s="135" t="s">
        <v>14</v>
      </c>
      <c r="C105" s="138" t="s">
        <v>33</v>
      </c>
      <c r="D105" s="139"/>
      <c r="E105" s="72">
        <v>355827.39600000001</v>
      </c>
      <c r="F105" s="73">
        <v>33.58</v>
      </c>
      <c r="G105" s="75">
        <v>10.15</v>
      </c>
      <c r="H105" s="72">
        <v>347402.17</v>
      </c>
      <c r="I105" s="73">
        <v>33.18</v>
      </c>
      <c r="J105" s="75">
        <v>-2.37</v>
      </c>
      <c r="K105" s="44"/>
      <c r="L105" s="100"/>
      <c r="M105" s="111"/>
      <c r="N105" s="44"/>
      <c r="O105" s="100"/>
      <c r="P105" s="111"/>
      <c r="Q105" s="44"/>
      <c r="R105" s="100"/>
      <c r="S105" s="111"/>
      <c r="T105" s="126"/>
      <c r="U105" s="127"/>
      <c r="V105" s="128"/>
      <c r="W105" s="44"/>
      <c r="X105" s="100"/>
      <c r="Y105" s="111"/>
      <c r="Z105" s="2"/>
    </row>
    <row r="106" spans="1:26" ht="18.75" customHeight="1">
      <c r="A106" s="2"/>
      <c r="B106" s="136"/>
      <c r="C106" s="140" t="s">
        <v>15</v>
      </c>
      <c r="D106" s="141"/>
      <c r="E106" s="123">
        <v>20920.941999999999</v>
      </c>
      <c r="F106" s="124">
        <v>1.97</v>
      </c>
      <c r="G106" s="125">
        <v>0.8</v>
      </c>
      <c r="H106" s="131" t="s">
        <v>31</v>
      </c>
      <c r="I106" s="124" t="s">
        <v>63</v>
      </c>
      <c r="J106" s="125">
        <v>0.74</v>
      </c>
      <c r="K106" s="44"/>
      <c r="L106" s="100"/>
      <c r="M106" s="111"/>
      <c r="N106" s="44"/>
      <c r="O106" s="100"/>
      <c r="P106" s="111"/>
      <c r="Q106" s="44"/>
      <c r="R106" s="100"/>
      <c r="S106" s="111"/>
      <c r="T106" s="126"/>
      <c r="U106" s="127"/>
      <c r="V106" s="128"/>
      <c r="W106" s="44"/>
      <c r="X106" s="100"/>
      <c r="Y106" s="111"/>
      <c r="Z106" s="2"/>
    </row>
    <row r="107" spans="1:26" ht="18.75" customHeight="1">
      <c r="A107" s="2"/>
      <c r="B107" s="137"/>
      <c r="C107" s="142" t="s">
        <v>16</v>
      </c>
      <c r="D107" s="143"/>
      <c r="E107" s="90">
        <v>200200</v>
      </c>
      <c r="F107" s="91">
        <v>31.67</v>
      </c>
      <c r="G107" s="75">
        <v>0.05</v>
      </c>
      <c r="H107" s="90">
        <v>223700</v>
      </c>
      <c r="I107" s="91">
        <v>35.47</v>
      </c>
      <c r="J107" s="75">
        <v>0.03</v>
      </c>
      <c r="K107" s="44"/>
      <c r="L107" s="100"/>
      <c r="M107" s="111"/>
      <c r="N107" s="44"/>
      <c r="O107" s="100"/>
      <c r="P107" s="111"/>
      <c r="Q107" s="44"/>
      <c r="R107" s="100"/>
      <c r="S107" s="111"/>
      <c r="T107" s="126"/>
      <c r="U107" s="127"/>
      <c r="V107" s="128"/>
      <c r="W107" s="44"/>
      <c r="X107" s="100"/>
      <c r="Y107" s="111"/>
      <c r="Z107" s="2"/>
    </row>
    <row r="108" spans="1:26" ht="18.75" customHeight="1">
      <c r="A108" s="2"/>
      <c r="B108" s="144" t="s">
        <v>23</v>
      </c>
      <c r="C108" s="145"/>
      <c r="D108" s="146"/>
      <c r="E108" s="72">
        <v>1059556.443</v>
      </c>
      <c r="F108" s="130">
        <v>100</v>
      </c>
      <c r="G108" s="75">
        <v>3.5</v>
      </c>
      <c r="H108" s="72">
        <v>1046996.873</v>
      </c>
      <c r="I108" s="130">
        <v>100</v>
      </c>
      <c r="J108" s="75">
        <v>-0.49</v>
      </c>
      <c r="K108" s="44"/>
      <c r="L108" s="100"/>
      <c r="M108" s="111"/>
      <c r="N108" s="44"/>
      <c r="O108" s="100"/>
      <c r="P108" s="111"/>
      <c r="Q108" s="44"/>
      <c r="R108" s="100"/>
      <c r="S108" s="111"/>
      <c r="T108" s="126"/>
      <c r="U108" s="127"/>
      <c r="V108" s="128"/>
      <c r="W108" s="44"/>
      <c r="X108" s="100"/>
      <c r="Y108" s="111"/>
      <c r="Z108" s="2"/>
    </row>
    <row r="109" spans="1:26" ht="18.75" customHeight="1">
      <c r="A109" s="2"/>
      <c r="B109" s="101"/>
      <c r="C109" s="102"/>
      <c r="D109" s="102"/>
      <c r="E109" s="44"/>
      <c r="F109" s="100"/>
      <c r="G109" s="111"/>
      <c r="H109" s="44"/>
      <c r="I109" s="100"/>
      <c r="J109" s="111"/>
      <c r="K109" s="44"/>
      <c r="L109" s="100"/>
      <c r="M109" s="111"/>
      <c r="N109" s="44"/>
      <c r="O109" s="100"/>
      <c r="P109" s="111"/>
      <c r="Q109" s="44"/>
      <c r="R109" s="100"/>
      <c r="S109" s="111"/>
      <c r="T109" s="126"/>
      <c r="U109" s="127"/>
      <c r="V109" s="128"/>
      <c r="W109" s="44"/>
      <c r="X109" s="100"/>
      <c r="Y109" s="111"/>
      <c r="Z109" s="2"/>
    </row>
    <row r="110" spans="1:26" ht="18.75" customHeight="1">
      <c r="A110" s="2"/>
      <c r="B110" s="101"/>
      <c r="C110" s="102"/>
      <c r="D110" s="102"/>
      <c r="E110" s="44"/>
      <c r="F110" s="100"/>
      <c r="G110" s="111"/>
      <c r="H110" s="44"/>
      <c r="I110" s="100"/>
      <c r="J110" s="111"/>
      <c r="K110" s="44"/>
      <c r="L110" s="100"/>
      <c r="M110" s="111"/>
      <c r="N110" s="44"/>
      <c r="O110" s="100"/>
      <c r="P110" s="111"/>
      <c r="Q110" s="44"/>
      <c r="R110" s="100"/>
      <c r="S110" s="111"/>
      <c r="T110" s="126"/>
      <c r="U110" s="127"/>
      <c r="V110" s="128"/>
      <c r="W110" s="44"/>
      <c r="X110" s="100"/>
      <c r="Y110" s="111"/>
      <c r="Z110" s="2"/>
    </row>
    <row r="111" spans="1:26" s="2" customFormat="1" ht="18.75" customHeight="1">
      <c r="B111" s="119" t="s">
        <v>17</v>
      </c>
      <c r="C111" s="2" t="s">
        <v>21</v>
      </c>
    </row>
    <row r="112" spans="1:26" s="2" customFormat="1" ht="18.75" customHeight="1">
      <c r="B112" s="2" t="s">
        <v>25</v>
      </c>
      <c r="C112" s="2" t="s">
        <v>64</v>
      </c>
    </row>
    <row r="113" spans="1:26" ht="18.75" customHeight="1">
      <c r="A113" s="2"/>
      <c r="B113" s="2"/>
      <c r="C113" s="2" t="s">
        <v>42</v>
      </c>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ustomHeight="1">
      <c r="A114" s="2"/>
      <c r="B114" s="2"/>
      <c r="C114" s="2" t="s">
        <v>39</v>
      </c>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ustomHeight="1">
      <c r="A115" s="2"/>
      <c r="B115" s="2"/>
      <c r="C115" s="2" t="s">
        <v>40</v>
      </c>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ustomHeight="1">
      <c r="C116" s="2" t="s">
        <v>41</v>
      </c>
    </row>
  </sheetData>
  <sheetProtection algorithmName="SHA-512" hashValue="PYs4C/gwM+DQ0PRE46FHhgj0zzaCE81ks/wC9Fe8zGCXuNvji66RT3Wtv76Jzw4jC1Y9EmoUSHnfAApWhgE/qg==" saltValue="i7mwlqCL0d/O/kRUrdX+Qg==" spinCount="100000" sheet="1" objects="1" scenarios="1"/>
  <mergeCells count="81">
    <mergeCell ref="C83:D83"/>
    <mergeCell ref="B84:D84"/>
    <mergeCell ref="E91:G91"/>
    <mergeCell ref="W67:Y67"/>
    <mergeCell ref="B69:B80"/>
    <mergeCell ref="C69:C74"/>
    <mergeCell ref="C75:C78"/>
    <mergeCell ref="C79:D79"/>
    <mergeCell ref="C80:D80"/>
    <mergeCell ref="B67:D68"/>
    <mergeCell ref="H67:J67"/>
    <mergeCell ref="K67:M67"/>
    <mergeCell ref="N67:P67"/>
    <mergeCell ref="Q67:S67"/>
    <mergeCell ref="E67:G67"/>
    <mergeCell ref="B81:B83"/>
    <mergeCell ref="C81:D81"/>
    <mergeCell ref="C82:D82"/>
    <mergeCell ref="C12:C15"/>
    <mergeCell ref="Q5:S5"/>
    <mergeCell ref="N5:P5"/>
    <mergeCell ref="C20:D20"/>
    <mergeCell ref="B26:D27"/>
    <mergeCell ref="H26:J26"/>
    <mergeCell ref="K26:M26"/>
    <mergeCell ref="N26:P26"/>
    <mergeCell ref="B21:D21"/>
    <mergeCell ref="E26:G26"/>
    <mergeCell ref="B42:D42"/>
    <mergeCell ref="N46:P46"/>
    <mergeCell ref="B28:B38"/>
    <mergeCell ref="C28:C32"/>
    <mergeCell ref="B18:B20"/>
    <mergeCell ref="C18:D18"/>
    <mergeCell ref="C19:D19"/>
    <mergeCell ref="B2:V2"/>
    <mergeCell ref="B5:D6"/>
    <mergeCell ref="H5:J5"/>
    <mergeCell ref="K5:M5"/>
    <mergeCell ref="C16:D16"/>
    <mergeCell ref="E5:G5"/>
    <mergeCell ref="C17:D17"/>
    <mergeCell ref="T5:V5"/>
    <mergeCell ref="B7:B17"/>
    <mergeCell ref="C7:C11"/>
    <mergeCell ref="C33:C36"/>
    <mergeCell ref="C37:D37"/>
    <mergeCell ref="C38:D38"/>
    <mergeCell ref="Q26:S26"/>
    <mergeCell ref="B39:B41"/>
    <mergeCell ref="C39:D39"/>
    <mergeCell ref="C40:D40"/>
    <mergeCell ref="C41:D41"/>
    <mergeCell ref="B59:B61"/>
    <mergeCell ref="C59:D59"/>
    <mergeCell ref="C60:D60"/>
    <mergeCell ref="C61:D61"/>
    <mergeCell ref="B62:D62"/>
    <mergeCell ref="T46:V46"/>
    <mergeCell ref="B48:B58"/>
    <mergeCell ref="C48:C52"/>
    <mergeCell ref="C53:C56"/>
    <mergeCell ref="C57:D57"/>
    <mergeCell ref="C58:D58"/>
    <mergeCell ref="B46:D47"/>
    <mergeCell ref="E46:G46"/>
    <mergeCell ref="H46:J46"/>
    <mergeCell ref="K46:M46"/>
    <mergeCell ref="Q46:S46"/>
    <mergeCell ref="B108:D108"/>
    <mergeCell ref="B91:D92"/>
    <mergeCell ref="B93:B104"/>
    <mergeCell ref="C93:C98"/>
    <mergeCell ref="C99:C102"/>
    <mergeCell ref="C103:D103"/>
    <mergeCell ref="C104:D104"/>
    <mergeCell ref="H91:J91"/>
    <mergeCell ref="B105:B107"/>
    <mergeCell ref="C105:D105"/>
    <mergeCell ref="C106:D106"/>
    <mergeCell ref="C107:D107"/>
  </mergeCells>
  <phoneticPr fontId="2"/>
  <pageMargins left="0.39370078740157483" right="0.19685039370078741" top="0.23622047244094491" bottom="0.19685039370078741" header="0.15748031496062992" footer="0.15748031496062992"/>
  <pageSetup paperSize="9" scale="72" fitToHeight="0" orientation="landscape" horizontalDpi="300" verticalDpi="300" r:id="rId1"/>
  <headerFooter alignWithMargins="0"/>
  <rowBreaks count="1" manualBreakCount="1">
    <brk id="4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建退共（百万円単位）</vt:lpstr>
      <vt:lpstr>'建退共（百万円単位）'!Print_Area</vt:lpstr>
      <vt:lpstr>'建退共（百万円単位）'!Print_Titles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村瀬 明代(情報)</cp:lastModifiedBy>
  <cp:lastPrinted>2025-08-20T02:15:18Z</cp:lastPrinted>
  <dcterms:created xsi:type="dcterms:W3CDTF">1997-01-08T22:48:59Z</dcterms:created>
  <dcterms:modified xsi:type="dcterms:W3CDTF">2025-08-28T07:41:04Z</dcterms:modified>
</cp:coreProperties>
</file>