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mu\08 04.04－資産運用2022.04\00 マニュアル　済\チェック用\年次ルーティンショートカット\HP(年度）\2024年度作成中\作成中　2507月臨時第3回（令和6年度運用状況HPアップ）\2.資産運用残高及び利回り状況(エクセル）\"/>
    </mc:Choice>
  </mc:AlternateContent>
  <xr:revisionPtr revIDLastSave="0" documentId="13_ncr:1_{21A423C4-F277-4FDD-AC21-9598AEA5D312}" xr6:coauthVersionLast="47" xr6:coauthVersionMax="47" xr10:uidLastSave="{00000000-0000-0000-0000-000000000000}"/>
  <bookViews>
    <workbookView xWindow="1335" yWindow="1365" windowWidth="27465" windowHeight="14115" xr2:uid="{00000000-000D-0000-FFFF-FFFF00000000}"/>
  </bookViews>
  <sheets>
    <sheet name="建退共 特別給付経理（百万円単位）" sheetId="1" r:id="rId1"/>
  </sheets>
  <externalReferences>
    <externalReference r:id="rId2"/>
    <externalReference r:id="rId3"/>
  </externalReferences>
  <definedNames>
    <definedName name="H12.10.27">#REF!</definedName>
    <definedName name="H19.9.30">#REF!</definedName>
    <definedName name="_xlnm.Print_Titles" localSheetId="0">'建退共 特別給付経理（百万円単位）'!$2:$2</definedName>
    <definedName name="ｲﾝﾃﾞｯｸｽＤＢ">[1]INDEX!$B$4:$M$161</definedName>
    <definedName name="更新１２年度">[2]更新!$C$2:$N$50</definedName>
    <definedName name="余資１Ｑ">#REF!</definedName>
    <definedName name="余資２Ｑ">#REF!</definedName>
    <definedName name="余資３Ｑ">#REF!</definedName>
    <definedName name="余資４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4" i="1" l="1"/>
  <c r="Q65" i="1" l="1"/>
  <c r="Q61" i="1"/>
  <c r="Q60" i="1"/>
  <c r="Q57" i="1"/>
  <c r="Q54" i="1"/>
  <c r="Q53" i="1"/>
  <c r="Q51" i="1"/>
  <c r="Q67" i="1"/>
  <c r="N65" i="1" l="1"/>
  <c r="N67" i="1"/>
  <c r="N59" i="1"/>
  <c r="N61" i="1"/>
  <c r="N57" i="1"/>
  <c r="N54" i="1"/>
  <c r="N53" i="1"/>
  <c r="N51" i="1"/>
  <c r="N60" i="1"/>
  <c r="N64" i="1"/>
  <c r="K57" i="1" l="1"/>
  <c r="K51" i="1"/>
  <c r="K53" i="1"/>
  <c r="K67" i="1"/>
  <c r="K65" i="1"/>
  <c r="K64" i="1"/>
  <c r="K61" i="1"/>
  <c r="K60" i="1"/>
  <c r="K59" i="1"/>
  <c r="K54" i="1"/>
  <c r="H51" i="1"/>
  <c r="H67" i="1"/>
  <c r="H65" i="1"/>
  <c r="H64" i="1"/>
  <c r="H61" i="1"/>
  <c r="H60" i="1"/>
  <c r="H59" i="1"/>
  <c r="H57" i="1"/>
  <c r="H54" i="1"/>
  <c r="H53" i="1"/>
  <c r="E67" i="1"/>
  <c r="E65" i="1"/>
  <c r="E64" i="1"/>
  <c r="E61" i="1"/>
  <c r="E60" i="1"/>
  <c r="E59" i="1"/>
  <c r="E57" i="1"/>
  <c r="E54" i="1"/>
  <c r="E53" i="1"/>
  <c r="E51" i="1"/>
  <c r="Q45" i="1"/>
  <c r="K44" i="1"/>
  <c r="H44" i="1"/>
  <c r="Q43" i="1"/>
  <c r="K43" i="1"/>
  <c r="H43" i="1"/>
  <c r="E43" i="1"/>
  <c r="Q42" i="1"/>
  <c r="K42" i="1"/>
  <c r="H42" i="1"/>
  <c r="E42" i="1"/>
  <c r="Q39" i="1"/>
  <c r="K39" i="1"/>
  <c r="H39" i="1"/>
  <c r="E39" i="1"/>
  <c r="Q38" i="1"/>
  <c r="K38" i="1"/>
  <c r="H38" i="1"/>
  <c r="E38" i="1"/>
  <c r="Q37" i="1"/>
  <c r="H37" i="1"/>
  <c r="E37" i="1"/>
  <c r="Q35" i="1"/>
  <c r="K35" i="1"/>
  <c r="H35" i="1"/>
  <c r="E35" i="1"/>
  <c r="E34" i="1"/>
  <c r="Q32" i="1"/>
  <c r="K32" i="1"/>
  <c r="H32" i="1"/>
  <c r="E32" i="1"/>
  <c r="Q31" i="1"/>
  <c r="K31" i="1"/>
  <c r="H31" i="1"/>
  <c r="E31" i="1"/>
  <c r="H30" i="1"/>
  <c r="E30" i="1"/>
  <c r="Q29" i="1"/>
  <c r="K29" i="1"/>
  <c r="H29" i="1"/>
  <c r="E29" i="1"/>
  <c r="H23" i="1"/>
  <c r="E23" i="1"/>
  <c r="T21" i="1"/>
  <c r="Q21" i="1"/>
  <c r="T20" i="1"/>
  <c r="Q20" i="1"/>
  <c r="T17" i="1"/>
  <c r="Q17" i="1"/>
  <c r="G17" i="1"/>
  <c r="T16" i="1"/>
  <c r="Q16" i="1"/>
  <c r="T15" i="1"/>
  <c r="Q15" i="1"/>
  <c r="T13" i="1"/>
  <c r="Q13" i="1"/>
  <c r="T12" i="1"/>
  <c r="Q12" i="1"/>
  <c r="T10" i="1"/>
  <c r="Q10" i="1"/>
  <c r="T9" i="1"/>
  <c r="Q9" i="1"/>
  <c r="T8" i="1"/>
  <c r="Q8" i="1"/>
  <c r="T7" i="1"/>
  <c r="Q7" i="1"/>
</calcChain>
</file>

<file path=xl/sharedStrings.xml><?xml version="1.0" encoding="utf-8"?>
<sst xmlns="http://schemas.openxmlformats.org/spreadsheetml/2006/main" count="666" uniqueCount="68">
  <si>
    <t>資産運用残高及び利回り状況（建退共・特別給付経理）</t>
    <rPh sb="0" eb="2">
      <t>シサン</t>
    </rPh>
    <rPh sb="2" eb="4">
      <t>ウンヨウ</t>
    </rPh>
    <rPh sb="4" eb="6">
      <t>ザンダカ</t>
    </rPh>
    <rPh sb="6" eb="7">
      <t>オヨ</t>
    </rPh>
    <rPh sb="8" eb="10">
      <t>リマワ</t>
    </rPh>
    <rPh sb="11" eb="13">
      <t>ジョウキョウ</t>
    </rPh>
    <rPh sb="14" eb="17">
      <t>ケン</t>
    </rPh>
    <rPh sb="18" eb="20">
      <t>トクベツ</t>
    </rPh>
    <rPh sb="20" eb="22">
      <t>キュウフ</t>
    </rPh>
    <rPh sb="22" eb="24">
      <t>ケイリ</t>
    </rPh>
    <phoneticPr fontId="3"/>
  </si>
  <si>
    <t xml:space="preserve">        （単位：百万円、％）</t>
    <rPh sb="12" eb="14">
      <t>ヒャクマン</t>
    </rPh>
    <phoneticPr fontId="4"/>
  </si>
  <si>
    <t>運用の方法等</t>
    <rPh sb="0" eb="2">
      <t>ウンヨウ</t>
    </rPh>
    <rPh sb="3" eb="5">
      <t>ホウホウ</t>
    </rPh>
    <rPh sb="5" eb="6">
      <t>トウ</t>
    </rPh>
    <phoneticPr fontId="4"/>
  </si>
  <si>
    <t>資産額</t>
    <rPh sb="0" eb="2">
      <t>シサン</t>
    </rPh>
    <rPh sb="2" eb="3">
      <t>ガク</t>
    </rPh>
    <phoneticPr fontId="3"/>
  </si>
  <si>
    <t>構成比</t>
    <rPh sb="0" eb="1">
      <t>カマエ</t>
    </rPh>
    <rPh sb="1" eb="2">
      <t>シゲル</t>
    </rPh>
    <rPh sb="2" eb="3">
      <t>ヒリツ</t>
    </rPh>
    <phoneticPr fontId="3"/>
  </si>
  <si>
    <t>利回り</t>
    <rPh sb="0" eb="1">
      <t>リ</t>
    </rPh>
    <rPh sb="1" eb="2">
      <t>カイ</t>
    </rPh>
    <phoneticPr fontId="3"/>
  </si>
  <si>
    <t>自　家　運　用</t>
    <rPh sb="0" eb="3">
      <t>ジカ</t>
    </rPh>
    <rPh sb="4" eb="7">
      <t>ウンヨウ</t>
    </rPh>
    <phoneticPr fontId="4"/>
  </si>
  <si>
    <t>有　価　証　券</t>
    <rPh sb="0" eb="1">
      <t>ユウ</t>
    </rPh>
    <rPh sb="2" eb="3">
      <t>アタイ</t>
    </rPh>
    <rPh sb="4" eb="5">
      <t>アカシ</t>
    </rPh>
    <rPh sb="6" eb="7">
      <t>ケン</t>
    </rPh>
    <phoneticPr fontId="4"/>
  </si>
  <si>
    <t>国債</t>
    <rPh sb="0" eb="1">
      <t>クニ</t>
    </rPh>
    <phoneticPr fontId="4"/>
  </si>
  <si>
    <t>－</t>
  </si>
  <si>
    <t>地方債</t>
    <phoneticPr fontId="4"/>
  </si>
  <si>
    <t>政府保証債</t>
  </si>
  <si>
    <t>金融債</t>
  </si>
  <si>
    <t>特定社債</t>
    <rPh sb="0" eb="2">
      <t>トクテイ</t>
    </rPh>
    <rPh sb="2" eb="3">
      <t>シャ</t>
    </rPh>
    <phoneticPr fontId="4"/>
  </si>
  <si>
    <t>－</t>
    <phoneticPr fontId="4"/>
  </si>
  <si>
    <t>社債</t>
    <rPh sb="0" eb="1">
      <t>シャ</t>
    </rPh>
    <phoneticPr fontId="4"/>
  </si>
  <si>
    <t>預　金</t>
    <rPh sb="0" eb="3">
      <t>ヨキン</t>
    </rPh>
    <phoneticPr fontId="4"/>
  </si>
  <si>
    <t>定期預金</t>
    <phoneticPr fontId="4"/>
  </si>
  <si>
    <t>短期運用</t>
    <rPh sb="2" eb="4">
      <t>ウンヨウ</t>
    </rPh>
    <phoneticPr fontId="4"/>
  </si>
  <si>
    <t>普通預金</t>
    <rPh sb="0" eb="2">
      <t>フツウ</t>
    </rPh>
    <rPh sb="2" eb="4">
      <t>ヨキン</t>
    </rPh>
    <phoneticPr fontId="4"/>
  </si>
  <si>
    <t>財政融資資金預託金</t>
    <rPh sb="0" eb="2">
      <t>ザイセイ</t>
    </rPh>
    <rPh sb="2" eb="4">
      <t>ユウシ</t>
    </rPh>
    <phoneticPr fontId="4"/>
  </si>
  <si>
    <t>長期貸付金</t>
  </si>
  <si>
    <t>委託運用</t>
    <rPh sb="0" eb="2">
      <t>イタク</t>
    </rPh>
    <rPh sb="2" eb="4">
      <t>ウンヨウ</t>
    </rPh>
    <phoneticPr fontId="4"/>
  </si>
  <si>
    <t>生命保険資産</t>
  </si>
  <si>
    <t>有価証券信託</t>
    <rPh sb="0" eb="4">
      <t>ユウカショウケン</t>
    </rPh>
    <rPh sb="4" eb="6">
      <t>シンタク</t>
    </rPh>
    <phoneticPr fontId="3"/>
  </si>
  <si>
    <t>合　　　計</t>
    <phoneticPr fontId="4"/>
  </si>
  <si>
    <t>（注）</t>
    <rPh sb="1" eb="2">
      <t>チュウ</t>
    </rPh>
    <phoneticPr fontId="3"/>
  </si>
  <si>
    <t>１ 承継資産は、新機構設立時(平成15年10月1日)において承継した資産である。</t>
    <rPh sb="8" eb="9">
      <t>シン</t>
    </rPh>
    <phoneticPr fontId="3"/>
  </si>
  <si>
    <t xml:space="preserve">      </t>
    <phoneticPr fontId="3"/>
  </si>
  <si>
    <t>計</t>
    <phoneticPr fontId="4"/>
  </si>
  <si>
    <t>第１期中期計画</t>
    <rPh sb="0" eb="1">
      <t>ダイ</t>
    </rPh>
    <rPh sb="2" eb="3">
      <t>キ</t>
    </rPh>
    <rPh sb="3" eb="5">
      <t>チュウキ</t>
    </rPh>
    <rPh sb="5" eb="7">
      <t>ケイカク</t>
    </rPh>
    <phoneticPr fontId="4"/>
  </si>
  <si>
    <t>第２期中期計画</t>
    <rPh sb="0" eb="1">
      <t>ダイ</t>
    </rPh>
    <rPh sb="2" eb="3">
      <t>キ</t>
    </rPh>
    <rPh sb="3" eb="5">
      <t>チュウキ</t>
    </rPh>
    <rPh sb="5" eb="7">
      <t>ケイカク</t>
    </rPh>
    <phoneticPr fontId="4"/>
  </si>
  <si>
    <t>第３期中期計画</t>
    <rPh sb="0" eb="1">
      <t>ダイ</t>
    </rPh>
    <rPh sb="2" eb="3">
      <t>キ</t>
    </rPh>
    <rPh sb="3" eb="5">
      <t>チュウキ</t>
    </rPh>
    <rPh sb="5" eb="7">
      <t>ケイカク</t>
    </rPh>
    <phoneticPr fontId="4"/>
  </si>
  <si>
    <t>第４期中期計画</t>
    <rPh sb="0" eb="1">
      <t>ダイ</t>
    </rPh>
    <rPh sb="2" eb="3">
      <t>キ</t>
    </rPh>
    <rPh sb="3" eb="5">
      <t>チュウキ</t>
    </rPh>
    <rPh sb="5" eb="7">
      <t>ケイカク</t>
    </rPh>
    <phoneticPr fontId="4"/>
  </si>
  <si>
    <t>－</t>
    <phoneticPr fontId="4"/>
  </si>
  <si>
    <t>包 括 信 託</t>
    <rPh sb="0" eb="1">
      <t>ツツミ</t>
    </rPh>
    <rPh sb="2" eb="3">
      <t>カツ</t>
    </rPh>
    <phoneticPr fontId="3"/>
  </si>
  <si>
    <t>令　和　元　年　度　末</t>
    <rPh sb="0" eb="1">
      <t>レイ</t>
    </rPh>
    <rPh sb="2" eb="3">
      <t>ワ</t>
    </rPh>
    <rPh sb="4" eb="5">
      <t>ガン</t>
    </rPh>
    <rPh sb="5" eb="6">
      <t>トシ</t>
    </rPh>
    <rPh sb="7" eb="8">
      <t>ド</t>
    </rPh>
    <rPh sb="9" eb="10">
      <t>マツ</t>
    </rPh>
    <phoneticPr fontId="3"/>
  </si>
  <si>
    <t>令　和　２　年　度　末</t>
    <rPh sb="0" eb="1">
      <t>レイ</t>
    </rPh>
    <rPh sb="2" eb="3">
      <t>ワ</t>
    </rPh>
    <rPh sb="5" eb="6">
      <t>トシ</t>
    </rPh>
    <rPh sb="7" eb="8">
      <t>ド</t>
    </rPh>
    <rPh sb="9" eb="10">
      <t>マツ</t>
    </rPh>
    <phoneticPr fontId="3"/>
  </si>
  <si>
    <t>令　和　３　年　度　末</t>
    <rPh sb="0" eb="1">
      <t>レイ</t>
    </rPh>
    <rPh sb="2" eb="3">
      <t>ワ</t>
    </rPh>
    <rPh sb="5" eb="6">
      <t>トシ</t>
    </rPh>
    <rPh sb="7" eb="8">
      <t>ド</t>
    </rPh>
    <rPh sb="9" eb="10">
      <t>マツ</t>
    </rPh>
    <phoneticPr fontId="3"/>
  </si>
  <si>
    <t>令　和　４　年　度　末</t>
    <rPh sb="0" eb="1">
      <t>レイ</t>
    </rPh>
    <rPh sb="2" eb="3">
      <t>ワ</t>
    </rPh>
    <rPh sb="5" eb="6">
      <t>トシ</t>
    </rPh>
    <rPh sb="7" eb="8">
      <t>ド</t>
    </rPh>
    <rPh sb="9" eb="10">
      <t>マツ</t>
    </rPh>
    <phoneticPr fontId="3"/>
  </si>
  <si>
    <t>４ 包括信託の会計文書の勘定科目名は金銭信託である。</t>
    <rPh sb="2" eb="4">
      <t>ホウカツ</t>
    </rPh>
    <rPh sb="4" eb="6">
      <t>シンタク</t>
    </rPh>
    <rPh sb="7" eb="11">
      <t>カイケイブンショ</t>
    </rPh>
    <rPh sb="12" eb="16">
      <t>カンジョウカモク</t>
    </rPh>
    <rPh sb="16" eb="17">
      <t>メイ</t>
    </rPh>
    <rPh sb="18" eb="22">
      <t>キンセンシンタク</t>
    </rPh>
    <phoneticPr fontId="3"/>
  </si>
  <si>
    <t>５ 有価証券信託は自家運用により取得した有価証券の信託による運用であり、内数である。また、構成比は有価証券に対する構成比である。</t>
    <rPh sb="45" eb="48">
      <t>コウセイヒ</t>
    </rPh>
    <rPh sb="49" eb="51">
      <t>ユウカ</t>
    </rPh>
    <rPh sb="51" eb="53">
      <t>ショウケン</t>
    </rPh>
    <rPh sb="54" eb="55">
      <t>タイ</t>
    </rPh>
    <rPh sb="57" eb="60">
      <t>コウセイヒ</t>
    </rPh>
    <phoneticPr fontId="3"/>
  </si>
  <si>
    <t>６ 単位未満は四捨五入しているため、内訳と計が一致しないことがある。</t>
    <rPh sb="2" eb="4">
      <t>タンイ</t>
    </rPh>
    <rPh sb="4" eb="6">
      <t>ミマン</t>
    </rPh>
    <rPh sb="7" eb="11">
      <t>シシャゴニュウ</t>
    </rPh>
    <rPh sb="18" eb="20">
      <t>ウチワケ</t>
    </rPh>
    <rPh sb="21" eb="22">
      <t>ケイ</t>
    </rPh>
    <rPh sb="23" eb="25">
      <t>イッチ</t>
    </rPh>
    <phoneticPr fontId="3"/>
  </si>
  <si>
    <t>３ 令和４年度末以降の包括信託の資産額は、合同運用の全体額を総口数で除して求めた額に建退共・特別資産の保有口数を乗じて算出した額である。</t>
    <rPh sb="2" eb="4">
      <t>レイワ</t>
    </rPh>
    <rPh sb="5" eb="8">
      <t>ネンドマツ</t>
    </rPh>
    <rPh sb="8" eb="10">
      <t>イコウ</t>
    </rPh>
    <rPh sb="11" eb="13">
      <t>ホウカツ</t>
    </rPh>
    <rPh sb="42" eb="45">
      <t>ケンタイキョウ</t>
    </rPh>
    <rPh sb="46" eb="48">
      <t>トクベツ</t>
    </rPh>
    <phoneticPr fontId="8"/>
  </si>
  <si>
    <t>第５期中期計画</t>
    <rPh sb="0" eb="1">
      <t>ダイ</t>
    </rPh>
    <rPh sb="2" eb="3">
      <t>キ</t>
    </rPh>
    <rPh sb="3" eb="5">
      <t>チュウキ</t>
    </rPh>
    <rPh sb="5" eb="7">
      <t>ケイカク</t>
    </rPh>
    <phoneticPr fontId="4"/>
  </si>
  <si>
    <t>令　和　５　年　度　末</t>
    <rPh sb="0" eb="1">
      <t>レイ</t>
    </rPh>
    <rPh sb="2" eb="3">
      <t>ワ</t>
    </rPh>
    <rPh sb="5" eb="6">
      <t>トシ</t>
    </rPh>
    <rPh sb="7" eb="8">
      <t>ド</t>
    </rPh>
    <rPh sb="9" eb="10">
      <t>マツ</t>
    </rPh>
    <phoneticPr fontId="3"/>
  </si>
  <si>
    <t>預金</t>
    <rPh sb="0" eb="2">
      <t>ヨキン</t>
    </rPh>
    <phoneticPr fontId="4"/>
  </si>
  <si>
    <t>有価証券</t>
    <rPh sb="0" eb="1">
      <t>ユウ</t>
    </rPh>
    <rPh sb="1" eb="2">
      <t>アタイ</t>
    </rPh>
    <rPh sb="2" eb="3">
      <t>アカシ</t>
    </rPh>
    <rPh sb="3" eb="4">
      <t>ケン</t>
    </rPh>
    <phoneticPr fontId="4"/>
  </si>
  <si>
    <t>承継時(平成15年10月1日）</t>
    <rPh sb="0" eb="2">
      <t>ショウケイ</t>
    </rPh>
    <rPh sb="2" eb="3">
      <t>ジ</t>
    </rPh>
    <rPh sb="4" eb="6">
      <t>ヘイセイ</t>
    </rPh>
    <phoneticPr fontId="3"/>
  </si>
  <si>
    <t xml:space="preserve">平成　１５　年　度　末 </t>
    <rPh sb="0" eb="2">
      <t>ヘイセイ</t>
    </rPh>
    <rPh sb="6" eb="7">
      <t>トシ</t>
    </rPh>
    <rPh sb="8" eb="9">
      <t>ド</t>
    </rPh>
    <rPh sb="10" eb="11">
      <t>マツ</t>
    </rPh>
    <phoneticPr fontId="3"/>
  </si>
  <si>
    <t xml:space="preserve">平成　１６　年　度　末 </t>
    <rPh sb="6" eb="7">
      <t>トシ</t>
    </rPh>
    <rPh sb="8" eb="9">
      <t>ド</t>
    </rPh>
    <rPh sb="10" eb="11">
      <t>マツ</t>
    </rPh>
    <phoneticPr fontId="3"/>
  </si>
  <si>
    <t>平成　１７　年　度　末</t>
    <rPh sb="5" eb="6">
      <t>トシ</t>
    </rPh>
    <rPh sb="7" eb="8">
      <t>ド</t>
    </rPh>
    <rPh sb="9" eb="10">
      <t>マツ</t>
    </rPh>
    <phoneticPr fontId="3"/>
  </si>
  <si>
    <t>平成　１８　年　度　末</t>
    <rPh sb="5" eb="6">
      <t>トシ</t>
    </rPh>
    <rPh sb="7" eb="8">
      <t>ド</t>
    </rPh>
    <rPh sb="9" eb="10">
      <t>マツ</t>
    </rPh>
    <phoneticPr fontId="3"/>
  </si>
  <si>
    <t>平成　１９　年　度　末</t>
    <rPh sb="5" eb="6">
      <t>トシ</t>
    </rPh>
    <rPh sb="7" eb="8">
      <t>ド</t>
    </rPh>
    <rPh sb="9" eb="10">
      <t>マツ</t>
    </rPh>
    <phoneticPr fontId="3"/>
  </si>
  <si>
    <t>平成　２０　年　度　末</t>
    <rPh sb="5" eb="6">
      <t>トシ</t>
    </rPh>
    <rPh sb="7" eb="8">
      <t>ド</t>
    </rPh>
    <rPh sb="9" eb="10">
      <t>マツ</t>
    </rPh>
    <phoneticPr fontId="3"/>
  </si>
  <si>
    <t>平成　２１　年　度　末</t>
    <rPh sb="5" eb="6">
      <t>トシ</t>
    </rPh>
    <rPh sb="7" eb="8">
      <t>ド</t>
    </rPh>
    <rPh sb="9" eb="10">
      <t>マツ</t>
    </rPh>
    <phoneticPr fontId="3"/>
  </si>
  <si>
    <t>平成　２２　年　度　末</t>
    <rPh sb="5" eb="6">
      <t>トシ</t>
    </rPh>
    <rPh sb="7" eb="8">
      <t>ド</t>
    </rPh>
    <rPh sb="9" eb="10">
      <t>マツ</t>
    </rPh>
    <phoneticPr fontId="3"/>
  </si>
  <si>
    <t>平成　２３　年　度　末</t>
    <rPh sb="5" eb="6">
      <t>トシ</t>
    </rPh>
    <rPh sb="7" eb="8">
      <t>ド</t>
    </rPh>
    <rPh sb="9" eb="10">
      <t>マツ</t>
    </rPh>
    <phoneticPr fontId="3"/>
  </si>
  <si>
    <t>平成　２４　年　度　末</t>
    <rPh sb="5" eb="6">
      <t>トシ</t>
    </rPh>
    <rPh sb="7" eb="8">
      <t>ド</t>
    </rPh>
    <rPh sb="9" eb="10">
      <t>マツ</t>
    </rPh>
    <phoneticPr fontId="3"/>
  </si>
  <si>
    <t>平成　２５　年　度　末</t>
    <rPh sb="5" eb="6">
      <t>トシ</t>
    </rPh>
    <rPh sb="7" eb="8">
      <t>ド</t>
    </rPh>
    <rPh sb="9" eb="10">
      <t>マツ</t>
    </rPh>
    <phoneticPr fontId="3"/>
  </si>
  <si>
    <t>平成　２６　年　度　末</t>
    <rPh sb="5" eb="6">
      <t>トシ</t>
    </rPh>
    <rPh sb="7" eb="8">
      <t>ド</t>
    </rPh>
    <rPh sb="9" eb="10">
      <t>マツ</t>
    </rPh>
    <phoneticPr fontId="3"/>
  </si>
  <si>
    <t>平成　２７　年　度　末</t>
    <rPh sb="5" eb="6">
      <t>トシ</t>
    </rPh>
    <rPh sb="7" eb="8">
      <t>ド</t>
    </rPh>
    <rPh sb="9" eb="10">
      <t>マツ</t>
    </rPh>
    <phoneticPr fontId="3"/>
  </si>
  <si>
    <t>平成　２８　年　度　末</t>
    <rPh sb="5" eb="6">
      <t>トシ</t>
    </rPh>
    <rPh sb="7" eb="8">
      <t>ド</t>
    </rPh>
    <rPh sb="9" eb="10">
      <t>マツ</t>
    </rPh>
    <phoneticPr fontId="3"/>
  </si>
  <si>
    <t>平成　２９　年　度　末</t>
    <rPh sb="5" eb="6">
      <t>トシ</t>
    </rPh>
    <rPh sb="7" eb="8">
      <t>ド</t>
    </rPh>
    <rPh sb="9" eb="10">
      <t>マツ</t>
    </rPh>
    <phoneticPr fontId="3"/>
  </si>
  <si>
    <t>平成　３０　年　度　末</t>
    <rPh sb="5" eb="6">
      <t>トシ</t>
    </rPh>
    <rPh sb="7" eb="8">
      <t>ド</t>
    </rPh>
    <rPh sb="9" eb="10">
      <t>マツ</t>
    </rPh>
    <phoneticPr fontId="3"/>
  </si>
  <si>
    <t>令　和　６　年　度　末</t>
    <rPh sb="0" eb="1">
      <t>レイ</t>
    </rPh>
    <rPh sb="2" eb="3">
      <t>ワ</t>
    </rPh>
    <rPh sb="5" eb="6">
      <t>トシ</t>
    </rPh>
    <rPh sb="7" eb="8">
      <t>ド</t>
    </rPh>
    <rPh sb="9" eb="10">
      <t>マツ</t>
    </rPh>
    <phoneticPr fontId="3"/>
  </si>
  <si>
    <t>-</t>
    <phoneticPr fontId="4"/>
  </si>
  <si>
    <t>２ 短期運用は、譲渡性預金等である。</t>
    <rPh sb="2" eb="4">
      <t>タンキ</t>
    </rPh>
    <rPh sb="4" eb="6">
      <t>ウンヨウ</t>
    </rPh>
    <rPh sb="8" eb="11">
      <t>ジョウトセイ</t>
    </rPh>
    <rPh sb="11" eb="13">
      <t>ヨキン</t>
    </rPh>
    <rPh sb="13" eb="14">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</si>
</sst>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0.00_);[Red]\(0.00\)"/>
    <numFmt numFmtId="178" formatCode="#,##0&quot; &quot;"/>
    <numFmt numFmtId="179" formatCode="0.00;&quot;△&quot;0.00\ "/>
    <numFmt numFmtId="180" formatCode="_ * #,##0.00_ ;_ * \-#,##0.00_ ;_ * &quot;-&quot;_ ;_ @_ "/>
    <numFmt numFmtId="181" formatCode="#,##0.00_ "/>
    <numFmt numFmtId="182" formatCode="\(#,##0\);\(&quot;△&quot;#,##0\)"/>
    <numFmt numFmtId="183" formatCode="\(0.00\)"/>
    <numFmt numFmtId="184" formatCode="#,##0;\-#,##0;&quot;-&quot;"/>
    <numFmt numFmtId="185" formatCode="_(* #,##0.000_);_(* \(#,##0.000\);_(* &quot;-&quot;??_);_(@_)"/>
    <numFmt numFmtId="186" formatCode="0.00;&quot;△ &quot;0.00"/>
    <numFmt numFmtId="187" formatCode="#,##0_ "/>
  </numFmts>
  <fonts count="19">
    <font>
      <sz val="11"/>
      <name val="ＭＳ Ｐゴシック"/>
      <family val="3"/>
      <charset val="128"/>
    </font>
    <font>
      <sz val="11"/>
      <name val="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
      <name val="Arial"/>
      <family val="2"/>
    </font>
    <font>
      <sz val="8"/>
      <name val="Arial"/>
      <family val="2"/>
    </font>
    <font>
      <b/>
      <sz val="12"/>
      <name val="Arial"/>
      <family val="2"/>
    </font>
    <font>
      <sz val="10"/>
      <name val="Arial"/>
      <family val="2"/>
    </font>
    <font>
      <b/>
      <sz val="11"/>
      <name val="Helv"/>
      <family val="2"/>
    </font>
    <font>
      <sz val="10"/>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0"/>
      <name val="ＭＳ ゴシック"/>
      <family val="3"/>
      <charset val="128"/>
    </font>
    <font>
      <sz val="11"/>
      <color indexed="8"/>
      <name val="ＭＳ ゴシック"/>
      <family val="3"/>
      <charset val="128"/>
    </font>
    <font>
      <sz val="24"/>
      <name val="ＭＳ ゴシック"/>
      <family val="3"/>
      <charset val="128"/>
    </font>
    <font>
      <sz val="11"/>
      <color theme="1"/>
      <name val="ＭＳ ゴシック"/>
      <family val="3"/>
      <charset val="128"/>
    </font>
    <font>
      <sz val="7"/>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s>
  <cellStyleXfs count="14">
    <xf numFmtId="0" fontId="0" fillId="0" borderId="0"/>
    <xf numFmtId="184"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85" fontId="2" fillId="0" borderId="0"/>
    <xf numFmtId="0" fontId="8" fillId="0" borderId="0"/>
    <xf numFmtId="10" fontId="8" fillId="0" borderId="0" applyFont="0" applyFill="0" applyBorder="0" applyAlignment="0" applyProtection="0"/>
    <xf numFmtId="0" fontId="9" fillId="0" borderId="0"/>
    <xf numFmtId="9" fontId="2" fillId="0" borderId="0" applyFont="0" applyFill="0" applyBorder="0" applyAlignment="0" applyProtection="0"/>
    <xf numFmtId="0" fontId="10" fillId="0" borderId="0">
      <alignment vertical="center"/>
    </xf>
    <xf numFmtId="38" fontId="2" fillId="0" borderId="0" applyFont="0" applyFill="0" applyBorder="0" applyAlignment="0" applyProtection="0"/>
    <xf numFmtId="0" fontId="1" fillId="0" borderId="0"/>
  </cellStyleXfs>
  <cellXfs count="246">
    <xf numFmtId="0" fontId="0" fillId="0" borderId="0" xfId="0"/>
    <xf numFmtId="0" fontId="11" fillId="0" borderId="0" xfId="13" applyFont="1" applyAlignment="1">
      <alignment horizontal="left" vertical="center"/>
    </xf>
    <xf numFmtId="0" fontId="11" fillId="0" borderId="0" xfId="0" applyFont="1" applyAlignment="1">
      <alignment vertical="center"/>
    </xf>
    <xf numFmtId="0" fontId="12" fillId="0" borderId="0" xfId="0" applyFont="1" applyAlignment="1">
      <alignment horizontal="right" vertical="center"/>
    </xf>
    <xf numFmtId="0" fontId="11" fillId="0" borderId="0" xfId="13" applyFont="1" applyAlignment="1">
      <alignment vertical="center"/>
    </xf>
    <xf numFmtId="0" fontId="11" fillId="0" borderId="0" xfId="13" applyFont="1" applyBorder="1" applyAlignment="1">
      <alignment vertical="center"/>
    </xf>
    <xf numFmtId="0" fontId="13" fillId="0" borderId="0" xfId="0" applyFont="1" applyAlignment="1">
      <alignment horizontal="center" vertical="center"/>
    </xf>
    <xf numFmtId="0" fontId="11" fillId="0" borderId="4" xfId="13" applyFont="1" applyBorder="1" applyAlignment="1">
      <alignment vertical="center"/>
    </xf>
    <xf numFmtId="0" fontId="11" fillId="0" borderId="0" xfId="13" applyFont="1" applyBorder="1" applyAlignment="1">
      <alignment horizontal="right" vertical="center"/>
    </xf>
    <xf numFmtId="0" fontId="11" fillId="0" borderId="0" xfId="0" applyFont="1" applyBorder="1" applyAlignme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10" xfId="13" applyFont="1" applyBorder="1" applyAlignment="1">
      <alignment horizontal="distributed" vertical="center"/>
    </xf>
    <xf numFmtId="38" fontId="11" fillId="0" borderId="11" xfId="12" applyFont="1" applyBorder="1" applyAlignment="1">
      <alignment vertical="center"/>
    </xf>
    <xf numFmtId="176" fontId="11" fillId="0" borderId="12" xfId="13" applyNumberFormat="1" applyFont="1" applyBorder="1" applyAlignment="1">
      <alignment vertical="center"/>
    </xf>
    <xf numFmtId="177" fontId="11" fillId="0" borderId="13" xfId="10" applyNumberFormat="1" applyFont="1" applyBorder="1" applyAlignment="1">
      <alignment horizontal="right" vertical="center"/>
    </xf>
    <xf numFmtId="38" fontId="11" fillId="0" borderId="14" xfId="12" applyFont="1" applyBorder="1" applyAlignment="1">
      <alignment vertical="center"/>
    </xf>
    <xf numFmtId="177" fontId="11" fillId="0" borderId="15" xfId="10" applyNumberFormat="1" applyFont="1" applyBorder="1" applyAlignment="1">
      <alignment vertical="center"/>
    </xf>
    <xf numFmtId="177" fontId="11" fillId="0" borderId="16" xfId="10" applyNumberFormat="1" applyFont="1" applyBorder="1" applyAlignment="1">
      <alignment vertical="center"/>
    </xf>
    <xf numFmtId="177" fontId="11" fillId="0" borderId="0" xfId="10" applyNumberFormat="1" applyFont="1" applyBorder="1" applyAlignment="1">
      <alignment vertical="center"/>
    </xf>
    <xf numFmtId="38" fontId="11" fillId="0" borderId="0" xfId="12" applyFont="1" applyBorder="1" applyAlignment="1">
      <alignment vertical="center"/>
    </xf>
    <xf numFmtId="0" fontId="11" fillId="0" borderId="17" xfId="13" applyFont="1" applyBorder="1" applyAlignment="1">
      <alignment horizontal="distributed" vertical="center"/>
    </xf>
    <xf numFmtId="38" fontId="11" fillId="0" borderId="18" xfId="12" applyFont="1" applyBorder="1" applyAlignment="1">
      <alignment vertical="center"/>
    </xf>
    <xf numFmtId="176" fontId="11" fillId="0" borderId="19" xfId="13" applyNumberFormat="1" applyFont="1" applyBorder="1" applyAlignment="1">
      <alignment vertical="center"/>
    </xf>
    <xf numFmtId="177" fontId="11" fillId="0" borderId="20" xfId="10" applyNumberFormat="1" applyFont="1" applyBorder="1" applyAlignment="1">
      <alignment horizontal="right" vertical="center"/>
    </xf>
    <xf numFmtId="177" fontId="11" fillId="0" borderId="16" xfId="10" applyNumberFormat="1" applyFont="1" applyBorder="1" applyAlignment="1">
      <alignment horizontal="right" vertical="center"/>
    </xf>
    <xf numFmtId="177" fontId="11" fillId="0" borderId="0" xfId="10" applyNumberFormat="1" applyFont="1" applyBorder="1" applyAlignment="1">
      <alignment horizontal="right" vertical="center"/>
    </xf>
    <xf numFmtId="0" fontId="11" fillId="0" borderId="21" xfId="13" applyFont="1" applyBorder="1" applyAlignment="1">
      <alignment horizontal="distributed" vertical="center"/>
    </xf>
    <xf numFmtId="177" fontId="11" fillId="0" borderId="22" xfId="10" applyNumberFormat="1" applyFont="1" applyBorder="1" applyAlignment="1">
      <alignment horizontal="right" vertical="center"/>
    </xf>
    <xf numFmtId="38" fontId="11" fillId="0" borderId="23" xfId="12" applyFont="1" applyBorder="1" applyAlignment="1">
      <alignment vertical="center"/>
    </xf>
    <xf numFmtId="177" fontId="11" fillId="0" borderId="24" xfId="10" applyNumberFormat="1" applyFont="1" applyBorder="1" applyAlignment="1">
      <alignment vertical="center"/>
    </xf>
    <xf numFmtId="177" fontId="11" fillId="0" borderId="25" xfId="10" applyNumberFormat="1" applyFont="1" applyBorder="1" applyAlignment="1">
      <alignment vertical="center"/>
    </xf>
    <xf numFmtId="177" fontId="11" fillId="0" borderId="26" xfId="10" applyNumberFormat="1" applyFont="1" applyBorder="1" applyAlignment="1">
      <alignment horizontal="right" vertical="center"/>
    </xf>
    <xf numFmtId="38" fontId="11" fillId="0" borderId="27" xfId="12" applyFont="1" applyBorder="1" applyAlignment="1">
      <alignment vertical="center"/>
    </xf>
    <xf numFmtId="177" fontId="11" fillId="0" borderId="19" xfId="10" applyNumberFormat="1" applyFont="1" applyBorder="1" applyAlignment="1">
      <alignment vertical="center"/>
    </xf>
    <xf numFmtId="177" fontId="11" fillId="0" borderId="28" xfId="10" applyNumberFormat="1" applyFont="1" applyBorder="1" applyAlignment="1">
      <alignment vertical="center"/>
    </xf>
    <xf numFmtId="177" fontId="11" fillId="0" borderId="29" xfId="10" applyNumberFormat="1" applyFont="1" applyBorder="1" applyAlignment="1">
      <alignment vertical="center"/>
    </xf>
    <xf numFmtId="38" fontId="11" fillId="0" borderId="30" xfId="12" applyFont="1" applyBorder="1" applyAlignment="1">
      <alignment vertical="center"/>
    </xf>
    <xf numFmtId="176" fontId="11" fillId="0" borderId="15" xfId="13" applyNumberFormat="1" applyFont="1" applyBorder="1" applyAlignment="1">
      <alignment vertical="center"/>
    </xf>
    <xf numFmtId="0" fontId="11" fillId="0" borderId="27" xfId="13" applyFont="1" applyBorder="1" applyAlignment="1">
      <alignment horizontal="right" vertical="center"/>
    </xf>
    <xf numFmtId="0" fontId="11" fillId="0" borderId="19" xfId="13" applyFont="1" applyBorder="1" applyAlignment="1">
      <alignment horizontal="right" vertical="center"/>
    </xf>
    <xf numFmtId="0" fontId="11" fillId="0" borderId="28" xfId="13" applyFont="1" applyBorder="1" applyAlignment="1">
      <alignment horizontal="right" vertical="center"/>
    </xf>
    <xf numFmtId="0" fontId="11" fillId="0" borderId="31" xfId="13" applyFont="1" applyBorder="1" applyAlignment="1">
      <alignment horizontal="center" vertical="center"/>
    </xf>
    <xf numFmtId="38" fontId="11" fillId="0" borderId="32" xfId="12" applyFont="1" applyBorder="1" applyAlignment="1">
      <alignment vertical="center"/>
    </xf>
    <xf numFmtId="176" fontId="11" fillId="0" borderId="33" xfId="13" applyNumberFormat="1" applyFont="1" applyBorder="1" applyAlignment="1">
      <alignment vertical="center"/>
    </xf>
    <xf numFmtId="177" fontId="11" fillId="0" borderId="7" xfId="13" applyNumberFormat="1" applyFont="1" applyBorder="1" applyAlignment="1">
      <alignment horizontal="right" vertical="center"/>
    </xf>
    <xf numFmtId="38" fontId="15" fillId="0" borderId="5" xfId="12" applyFont="1" applyBorder="1" applyAlignment="1">
      <alignment horizontal="right" vertical="center"/>
    </xf>
    <xf numFmtId="177" fontId="11" fillId="0" borderId="9" xfId="13" applyNumberFormat="1" applyFont="1" applyBorder="1" applyAlignment="1">
      <alignment horizontal="right" vertical="center"/>
    </xf>
    <xf numFmtId="177" fontId="11" fillId="0" borderId="34" xfId="13" applyNumberFormat="1" applyFont="1" applyBorder="1" applyAlignment="1">
      <alignment horizontal="right" vertical="center"/>
    </xf>
    <xf numFmtId="177" fontId="11" fillId="0" borderId="0" xfId="13" applyNumberFormat="1" applyFont="1" applyBorder="1" applyAlignment="1">
      <alignment horizontal="right" vertical="center"/>
    </xf>
    <xf numFmtId="38" fontId="15" fillId="0" borderId="0" xfId="12" applyFont="1" applyBorder="1" applyAlignment="1">
      <alignment horizontal="right" vertical="center"/>
    </xf>
    <xf numFmtId="0" fontId="11" fillId="0" borderId="18" xfId="13" applyFont="1" applyBorder="1" applyAlignment="1">
      <alignment horizontal="right" vertical="center"/>
    </xf>
    <xf numFmtId="0" fontId="11" fillId="0" borderId="26" xfId="13" applyFont="1" applyBorder="1" applyAlignment="1">
      <alignment horizontal="right" vertical="center"/>
    </xf>
    <xf numFmtId="0" fontId="11" fillId="0" borderId="12" xfId="13" applyFont="1" applyBorder="1" applyAlignment="1">
      <alignment horizontal="right" vertical="center"/>
    </xf>
    <xf numFmtId="177" fontId="11" fillId="0" borderId="20" xfId="10" applyNumberFormat="1" applyFont="1" applyFill="1" applyBorder="1" applyAlignment="1">
      <alignment horizontal="right" vertical="center"/>
    </xf>
    <xf numFmtId="177" fontId="11" fillId="0" borderId="16" xfId="10" applyNumberFormat="1" applyFont="1" applyFill="1" applyBorder="1" applyAlignment="1">
      <alignment vertical="center"/>
    </xf>
    <xf numFmtId="177" fontId="11" fillId="0" borderId="0" xfId="10" applyNumberFormat="1" applyFont="1" applyFill="1" applyBorder="1" applyAlignment="1">
      <alignment vertical="center"/>
    </xf>
    <xf numFmtId="177" fontId="11" fillId="0" borderId="22" xfId="13" applyNumberFormat="1" applyFont="1" applyBorder="1" applyAlignment="1">
      <alignment horizontal="right" vertical="center"/>
    </xf>
    <xf numFmtId="38" fontId="15" fillId="0" borderId="35" xfId="12" applyFont="1" applyBorder="1" applyAlignment="1">
      <alignment vertical="center"/>
    </xf>
    <xf numFmtId="177" fontId="11" fillId="0" borderId="25" xfId="13" applyNumberFormat="1" applyFont="1" applyBorder="1" applyAlignment="1">
      <alignment horizontal="right" vertical="center"/>
    </xf>
    <xf numFmtId="38" fontId="15" fillId="0" borderId="0" xfId="12" applyFont="1" applyBorder="1" applyAlignment="1">
      <alignment vertical="center"/>
    </xf>
    <xf numFmtId="0" fontId="11" fillId="0" borderId="32" xfId="13" applyFont="1" applyBorder="1" applyAlignment="1">
      <alignment horizontal="right" vertical="center"/>
    </xf>
    <xf numFmtId="0" fontId="11" fillId="0" borderId="33" xfId="13" applyFont="1" applyBorder="1" applyAlignment="1">
      <alignment horizontal="right" vertical="center"/>
    </xf>
    <xf numFmtId="177" fontId="11" fillId="0" borderId="36" xfId="10" applyNumberFormat="1" applyFont="1" applyFill="1" applyBorder="1" applyAlignment="1">
      <alignment horizontal="right" vertical="center"/>
    </xf>
    <xf numFmtId="178" fontId="11" fillId="0" borderId="37" xfId="13" applyNumberFormat="1" applyFont="1" applyBorder="1" applyAlignment="1">
      <alignment horizontal="right" vertical="center"/>
    </xf>
    <xf numFmtId="177" fontId="11" fillId="0" borderId="38" xfId="10" applyNumberFormat="1" applyFont="1" applyBorder="1" applyAlignment="1">
      <alignment horizontal="right" vertical="center"/>
    </xf>
    <xf numFmtId="177" fontId="11" fillId="0" borderId="39" xfId="10" applyNumberFormat="1" applyFont="1" applyFill="1" applyBorder="1" applyAlignment="1">
      <alignment horizontal="right" vertical="center"/>
    </xf>
    <xf numFmtId="177" fontId="11" fillId="0" borderId="0" xfId="10" applyNumberFormat="1" applyFont="1" applyFill="1" applyBorder="1" applyAlignment="1">
      <alignment horizontal="right" vertical="center"/>
    </xf>
    <xf numFmtId="178" fontId="11" fillId="0" borderId="0" xfId="13" applyNumberFormat="1" applyFont="1" applyBorder="1" applyAlignment="1">
      <alignment horizontal="right" vertical="center"/>
    </xf>
    <xf numFmtId="177" fontId="11" fillId="0" borderId="40" xfId="10" applyNumberFormat="1" applyFont="1" applyBorder="1" applyAlignment="1">
      <alignment horizontal="right" vertical="center"/>
    </xf>
    <xf numFmtId="178" fontId="11" fillId="0" borderId="37" xfId="12" applyNumberFormat="1" applyFont="1" applyBorder="1" applyAlignment="1">
      <alignment horizontal="right" vertical="center"/>
    </xf>
    <xf numFmtId="177" fontId="11" fillId="0" borderId="41" xfId="10" applyNumberFormat="1" applyFont="1" applyBorder="1" applyAlignment="1">
      <alignment horizontal="right" vertical="center"/>
    </xf>
    <xf numFmtId="177" fontId="11" fillId="0" borderId="42" xfId="10" applyNumberFormat="1" applyFont="1" applyBorder="1" applyAlignment="1">
      <alignment horizontal="right" vertical="center"/>
    </xf>
    <xf numFmtId="178" fontId="11" fillId="0" borderId="0" xfId="12" applyNumberFormat="1" applyFont="1" applyBorder="1" applyAlignment="1">
      <alignment horizontal="right" vertical="center"/>
    </xf>
    <xf numFmtId="38" fontId="11" fillId="0" borderId="43" xfId="12" applyFont="1" applyBorder="1" applyAlignment="1">
      <alignment vertical="center"/>
    </xf>
    <xf numFmtId="176" fontId="11" fillId="0" borderId="41" xfId="13" applyNumberFormat="1" applyFont="1" applyBorder="1" applyAlignment="1">
      <alignment vertical="center"/>
    </xf>
    <xf numFmtId="177" fontId="11" fillId="0" borderId="44" xfId="10" applyNumberFormat="1" applyFont="1" applyBorder="1" applyAlignment="1">
      <alignment horizontal="right" vertical="center"/>
    </xf>
    <xf numFmtId="38" fontId="11" fillId="0" borderId="45" xfId="12" applyFont="1" applyBorder="1" applyAlignment="1">
      <alignment vertical="center"/>
    </xf>
    <xf numFmtId="177" fontId="11" fillId="0" borderId="41" xfId="10" applyNumberFormat="1" applyFont="1" applyBorder="1" applyAlignment="1">
      <alignment vertical="center"/>
    </xf>
    <xf numFmtId="177" fontId="11" fillId="0" borderId="46" xfId="10" applyNumberFormat="1" applyFont="1" applyBorder="1" applyAlignment="1">
      <alignment vertical="center"/>
    </xf>
    <xf numFmtId="179" fontId="11" fillId="0" borderId="46" xfId="10" applyNumberFormat="1" applyFont="1" applyBorder="1" applyAlignment="1">
      <alignment vertical="center"/>
    </xf>
    <xf numFmtId="180" fontId="11" fillId="0" borderId="0" xfId="10" applyNumberFormat="1" applyFont="1" applyBorder="1" applyAlignment="1">
      <alignment vertical="center"/>
    </xf>
    <xf numFmtId="181" fontId="11" fillId="0" borderId="33" xfId="13" applyNumberFormat="1" applyFont="1" applyBorder="1" applyAlignment="1">
      <alignment vertical="center"/>
    </xf>
    <xf numFmtId="177" fontId="11" fillId="0" borderId="44" xfId="10" applyNumberFormat="1" applyFont="1" applyFill="1" applyBorder="1" applyAlignment="1">
      <alignment horizontal="right" vertical="center"/>
    </xf>
    <xf numFmtId="38" fontId="11" fillId="0" borderId="47" xfId="12" applyFont="1" applyFill="1" applyBorder="1" applyAlignment="1">
      <alignment vertical="center"/>
    </xf>
    <xf numFmtId="177" fontId="11" fillId="0" borderId="33" xfId="10" applyNumberFormat="1" applyFont="1" applyBorder="1" applyAlignment="1">
      <alignment vertical="center"/>
    </xf>
    <xf numFmtId="177" fontId="11" fillId="0" borderId="46" xfId="10" applyNumberFormat="1" applyFont="1" applyFill="1" applyBorder="1" applyAlignment="1">
      <alignment vertical="center"/>
    </xf>
    <xf numFmtId="38" fontId="11" fillId="0" borderId="0" xfId="12" applyFont="1" applyFill="1" applyBorder="1" applyAlignment="1">
      <alignment vertical="center"/>
    </xf>
    <xf numFmtId="182" fontId="11" fillId="0" borderId="14" xfId="13" applyNumberFormat="1" applyFont="1" applyBorder="1" applyAlignment="1">
      <alignment vertical="center"/>
    </xf>
    <xf numFmtId="183" fontId="11" fillId="0" borderId="15" xfId="10" applyNumberFormat="1" applyFont="1" applyBorder="1" applyAlignment="1">
      <alignment vertical="center"/>
    </xf>
    <xf numFmtId="183" fontId="11" fillId="0" borderId="0" xfId="10" applyNumberFormat="1" applyFont="1" applyBorder="1" applyAlignment="1">
      <alignment vertical="center"/>
    </xf>
    <xf numFmtId="182" fontId="11" fillId="0" borderId="0" xfId="13" applyNumberFormat="1" applyFont="1" applyBorder="1" applyAlignment="1">
      <alignment vertical="center"/>
    </xf>
    <xf numFmtId="0" fontId="11" fillId="0" borderId="45" xfId="13" applyFont="1" applyBorder="1" applyAlignment="1">
      <alignment vertical="center"/>
    </xf>
    <xf numFmtId="177" fontId="11" fillId="0" borderId="40" xfId="13" applyNumberFormat="1" applyFont="1" applyBorder="1" applyAlignment="1">
      <alignment horizontal="right" vertical="center"/>
    </xf>
    <xf numFmtId="38" fontId="15" fillId="0" borderId="37" xfId="12" applyFont="1" applyBorder="1" applyAlignment="1">
      <alignment vertical="center"/>
    </xf>
    <xf numFmtId="177" fontId="11" fillId="0" borderId="42" xfId="13" applyNumberFormat="1" applyFont="1" applyBorder="1" applyAlignment="1">
      <alignment vertical="center"/>
    </xf>
    <xf numFmtId="176" fontId="11" fillId="0" borderId="0" xfId="13" applyNumberFormat="1" applyFont="1" applyBorder="1" applyAlignment="1">
      <alignment vertical="center"/>
    </xf>
    <xf numFmtId="0" fontId="11" fillId="0" borderId="0" xfId="13" applyFont="1" applyBorder="1" applyAlignment="1">
      <alignment horizontal="center" vertical="center"/>
    </xf>
    <xf numFmtId="177" fontId="11" fillId="0" borderId="0" xfId="13" applyNumberFormat="1" applyFont="1" applyBorder="1" applyAlignment="1">
      <alignment vertical="center"/>
    </xf>
    <xf numFmtId="179" fontId="11" fillId="0" borderId="0" xfId="10" applyNumberFormat="1" applyFont="1" applyBorder="1" applyAlignment="1">
      <alignment vertical="center"/>
    </xf>
    <xf numFmtId="0" fontId="11" fillId="0" borderId="23" xfId="0" applyFont="1" applyBorder="1" applyAlignment="1">
      <alignment vertical="center"/>
    </xf>
    <xf numFmtId="0" fontId="11" fillId="0" borderId="23" xfId="0" applyFont="1" applyBorder="1" applyAlignment="1">
      <alignment horizontal="center" vertical="center"/>
    </xf>
    <xf numFmtId="0" fontId="11" fillId="0" borderId="23" xfId="13" applyFont="1" applyBorder="1" applyAlignment="1">
      <alignment horizontal="right" vertical="center"/>
    </xf>
    <xf numFmtId="38" fontId="15" fillId="0" borderId="23" xfId="12" applyFont="1" applyBorder="1" applyAlignment="1">
      <alignment horizontal="right" vertical="center"/>
    </xf>
    <xf numFmtId="177" fontId="11" fillId="0" borderId="16" xfId="10" applyNumberFormat="1" applyFont="1" applyFill="1" applyBorder="1" applyAlignment="1">
      <alignment horizontal="right" vertical="center"/>
    </xf>
    <xf numFmtId="38" fontId="15" fillId="0" borderId="23" xfId="12" applyFont="1" applyBorder="1" applyAlignment="1">
      <alignment vertical="center"/>
    </xf>
    <xf numFmtId="178" fontId="11" fillId="0" borderId="23" xfId="13" applyNumberFormat="1" applyFont="1" applyBorder="1" applyAlignment="1">
      <alignment horizontal="right" vertical="center"/>
    </xf>
    <xf numFmtId="178" fontId="11" fillId="0" borderId="23" xfId="12" applyNumberFormat="1" applyFont="1" applyBorder="1" applyAlignment="1">
      <alignment horizontal="right" vertical="center"/>
    </xf>
    <xf numFmtId="180" fontId="11" fillId="0" borderId="46" xfId="10" applyNumberFormat="1" applyFont="1" applyBorder="1" applyAlignment="1">
      <alignment vertical="center"/>
    </xf>
    <xf numFmtId="38" fontId="11" fillId="0" borderId="23" xfId="12" applyFont="1" applyFill="1" applyBorder="1" applyAlignment="1">
      <alignment vertical="center"/>
    </xf>
    <xf numFmtId="0" fontId="11" fillId="0" borderId="0" xfId="0" applyFont="1" applyAlignment="1">
      <alignment horizontal="center" vertical="center"/>
    </xf>
    <xf numFmtId="0" fontId="13" fillId="0" borderId="0" xfId="13" applyFont="1" applyAlignment="1">
      <alignment vertical="center"/>
    </xf>
    <xf numFmtId="0" fontId="13" fillId="0" borderId="0" xfId="13" applyFont="1" applyBorder="1" applyAlignment="1">
      <alignment vertical="center"/>
    </xf>
    <xf numFmtId="38" fontId="17" fillId="0" borderId="14" xfId="12" applyFont="1" applyBorder="1" applyAlignment="1">
      <alignment vertical="center"/>
    </xf>
    <xf numFmtId="177" fontId="17" fillId="0" borderId="15" xfId="10" applyNumberFormat="1" applyFont="1" applyBorder="1" applyAlignment="1">
      <alignment vertical="center"/>
    </xf>
    <xf numFmtId="177" fontId="17" fillId="0" borderId="16" xfId="10" applyNumberFormat="1" applyFont="1" applyBorder="1" applyAlignment="1">
      <alignment vertical="center"/>
    </xf>
    <xf numFmtId="0" fontId="17" fillId="0" borderId="27" xfId="13" applyFont="1" applyBorder="1" applyAlignment="1">
      <alignment horizontal="right" vertical="center"/>
    </xf>
    <xf numFmtId="0" fontId="17" fillId="0" borderId="19" xfId="13" applyFont="1" applyBorder="1" applyAlignment="1">
      <alignment horizontal="right" vertical="center"/>
    </xf>
    <xf numFmtId="0" fontId="17" fillId="0" borderId="28" xfId="13" applyFont="1" applyBorder="1" applyAlignment="1">
      <alignment horizontal="right" vertical="center"/>
    </xf>
    <xf numFmtId="38" fontId="17" fillId="0" borderId="23" xfId="12" applyFont="1" applyBorder="1" applyAlignment="1">
      <alignment vertical="center"/>
    </xf>
    <xf numFmtId="177" fontId="17" fillId="0" borderId="24" xfId="10" applyNumberFormat="1" applyFont="1" applyBorder="1" applyAlignment="1">
      <alignment vertical="center"/>
    </xf>
    <xf numFmtId="177" fontId="17" fillId="0" borderId="25" xfId="10" applyNumberFormat="1" applyFont="1" applyBorder="1" applyAlignment="1">
      <alignment vertical="center"/>
    </xf>
    <xf numFmtId="38" fontId="17" fillId="0" borderId="27" xfId="12" applyFont="1" applyBorder="1" applyAlignment="1">
      <alignment vertical="center"/>
    </xf>
    <xf numFmtId="177" fontId="17" fillId="0" borderId="29" xfId="10" applyNumberFormat="1" applyFont="1" applyBorder="1" applyAlignment="1">
      <alignment vertical="center"/>
    </xf>
    <xf numFmtId="177" fontId="17" fillId="0" borderId="28" xfId="10" applyNumberFormat="1" applyFont="1" applyBorder="1" applyAlignment="1">
      <alignment vertical="center"/>
    </xf>
    <xf numFmtId="38" fontId="17" fillId="0" borderId="5" xfId="12" applyFont="1" applyBorder="1" applyAlignment="1">
      <alignment horizontal="right" vertical="center"/>
    </xf>
    <xf numFmtId="177" fontId="17" fillId="0" borderId="9" xfId="13" applyNumberFormat="1" applyFont="1" applyBorder="1" applyAlignment="1">
      <alignment horizontal="right" vertical="center"/>
    </xf>
    <xf numFmtId="177" fontId="17" fillId="0" borderId="34" xfId="13" applyNumberFormat="1" applyFont="1" applyBorder="1" applyAlignment="1">
      <alignment horizontal="right" vertical="center"/>
    </xf>
    <xf numFmtId="0" fontId="17" fillId="0" borderId="12" xfId="13" applyFont="1" applyBorder="1" applyAlignment="1">
      <alignment horizontal="right" vertical="center"/>
    </xf>
    <xf numFmtId="177" fontId="17" fillId="0" borderId="16" xfId="10" applyNumberFormat="1" applyFont="1" applyFill="1" applyBorder="1" applyAlignment="1">
      <alignment horizontal="right" vertical="center"/>
    </xf>
    <xf numFmtId="38" fontId="17" fillId="0" borderId="35" xfId="12" applyFont="1" applyBorder="1" applyAlignment="1">
      <alignment vertical="center"/>
    </xf>
    <xf numFmtId="177" fontId="17" fillId="0" borderId="25" xfId="13" applyNumberFormat="1" applyFont="1" applyBorder="1" applyAlignment="1">
      <alignment horizontal="right" vertical="center"/>
    </xf>
    <xf numFmtId="178" fontId="17" fillId="0" borderId="37" xfId="13" applyNumberFormat="1" applyFont="1" applyBorder="1" applyAlignment="1">
      <alignment horizontal="right" vertical="center"/>
    </xf>
    <xf numFmtId="177" fontId="17" fillId="0" borderId="38" xfId="10" applyNumberFormat="1" applyFont="1" applyBorder="1" applyAlignment="1">
      <alignment horizontal="right" vertical="center"/>
    </xf>
    <xf numFmtId="177" fontId="17" fillId="0" borderId="39" xfId="10" applyNumberFormat="1" applyFont="1" applyFill="1" applyBorder="1" applyAlignment="1">
      <alignment horizontal="right" vertical="center"/>
    </xf>
    <xf numFmtId="178" fontId="17" fillId="0" borderId="37" xfId="12" applyNumberFormat="1" applyFont="1" applyBorder="1" applyAlignment="1">
      <alignment horizontal="right" vertical="center"/>
    </xf>
    <xf numFmtId="177" fontId="17" fillId="0" borderId="41" xfId="10" applyNumberFormat="1" applyFont="1" applyBorder="1" applyAlignment="1">
      <alignment horizontal="right" vertical="center"/>
    </xf>
    <xf numFmtId="177" fontId="17" fillId="0" borderId="42" xfId="10" applyNumberFormat="1" applyFont="1" applyBorder="1" applyAlignment="1">
      <alignment horizontal="right" vertical="center"/>
    </xf>
    <xf numFmtId="38" fontId="17" fillId="0" borderId="45" xfId="12" applyFont="1" applyBorder="1" applyAlignment="1">
      <alignment vertical="center"/>
    </xf>
    <xf numFmtId="177" fontId="17" fillId="0" borderId="41" xfId="10" applyNumberFormat="1" applyFont="1" applyBorder="1" applyAlignment="1">
      <alignment vertical="center"/>
    </xf>
    <xf numFmtId="177" fontId="17" fillId="0" borderId="46" xfId="10" applyNumberFormat="1" applyFont="1" applyBorder="1" applyAlignment="1">
      <alignment vertical="center"/>
    </xf>
    <xf numFmtId="38" fontId="17" fillId="0" borderId="47" xfId="12" applyFont="1" applyFill="1" applyBorder="1" applyAlignment="1">
      <alignment vertical="center"/>
    </xf>
    <xf numFmtId="177" fontId="17" fillId="0" borderId="33" xfId="10" applyNumberFormat="1" applyFont="1" applyBorder="1" applyAlignment="1">
      <alignment vertical="center"/>
    </xf>
    <xf numFmtId="177" fontId="17" fillId="0" borderId="46" xfId="10" applyNumberFormat="1" applyFont="1" applyFill="1" applyBorder="1" applyAlignment="1">
      <alignment vertical="center"/>
    </xf>
    <xf numFmtId="38" fontId="17" fillId="0" borderId="37" xfId="12" applyFont="1" applyBorder="1" applyAlignment="1">
      <alignment vertical="center"/>
    </xf>
    <xf numFmtId="176" fontId="17" fillId="0" borderId="41" xfId="13" applyNumberFormat="1" applyFont="1" applyBorder="1" applyAlignment="1">
      <alignment vertical="center"/>
    </xf>
    <xf numFmtId="177" fontId="17" fillId="0" borderId="42" xfId="13" applyNumberFormat="1" applyFont="1" applyBorder="1" applyAlignment="1">
      <alignment vertical="center"/>
    </xf>
    <xf numFmtId="38" fontId="17" fillId="0" borderId="0" xfId="12" applyFont="1" applyBorder="1" applyAlignment="1">
      <alignment vertical="center"/>
    </xf>
    <xf numFmtId="176" fontId="17" fillId="0" borderId="0" xfId="13" applyNumberFormat="1" applyFont="1" applyBorder="1" applyAlignment="1">
      <alignment vertical="center"/>
    </xf>
    <xf numFmtId="177" fontId="17" fillId="0" borderId="0" xfId="13" applyNumberFormat="1" applyFont="1" applyBorder="1" applyAlignment="1">
      <alignment vertical="center"/>
    </xf>
    <xf numFmtId="177" fontId="17" fillId="0" borderId="0" xfId="10" applyNumberFormat="1" applyFont="1" applyBorder="1" applyAlignment="1">
      <alignment vertical="center"/>
    </xf>
    <xf numFmtId="0" fontId="17" fillId="0" borderId="0" xfId="13" applyFont="1" applyBorder="1" applyAlignment="1">
      <alignment horizontal="right" vertical="center"/>
    </xf>
    <xf numFmtId="38" fontId="17" fillId="0" borderId="0" xfId="12" applyFont="1" applyBorder="1" applyAlignment="1">
      <alignment horizontal="right" vertical="center"/>
    </xf>
    <xf numFmtId="177" fontId="17" fillId="0" borderId="0" xfId="13" applyNumberFormat="1" applyFont="1" applyBorder="1" applyAlignment="1">
      <alignment horizontal="right" vertical="center"/>
    </xf>
    <xf numFmtId="177" fontId="17" fillId="0" borderId="0" xfId="10" applyNumberFormat="1" applyFont="1" applyFill="1" applyBorder="1" applyAlignment="1">
      <alignment horizontal="right" vertical="center"/>
    </xf>
    <xf numFmtId="178" fontId="17" fillId="0" borderId="0" xfId="13" applyNumberFormat="1" applyFont="1" applyBorder="1" applyAlignment="1">
      <alignment horizontal="right" vertical="center"/>
    </xf>
    <xf numFmtId="177" fontId="17" fillId="0" borderId="0" xfId="10" applyNumberFormat="1" applyFont="1" applyBorder="1" applyAlignment="1">
      <alignment horizontal="right" vertical="center"/>
    </xf>
    <xf numFmtId="178" fontId="17" fillId="0" borderId="0" xfId="12" applyNumberFormat="1" applyFont="1" applyBorder="1" applyAlignment="1">
      <alignment horizontal="right" vertical="center"/>
    </xf>
    <xf numFmtId="38" fontId="17" fillId="0" borderId="0" xfId="12" applyFont="1" applyFill="1" applyBorder="1" applyAlignment="1">
      <alignment vertical="center"/>
    </xf>
    <xf numFmtId="177" fontId="17" fillId="0" borderId="0" xfId="10" applyNumberFormat="1" applyFont="1" applyFill="1" applyBorder="1" applyAlignment="1">
      <alignment vertical="center"/>
    </xf>
    <xf numFmtId="38" fontId="11" fillId="0" borderId="53" xfId="12" applyFont="1" applyBorder="1" applyAlignment="1">
      <alignment vertical="center"/>
    </xf>
    <xf numFmtId="177" fontId="11" fillId="0" borderId="12" xfId="10" applyNumberFormat="1" applyFont="1" applyBorder="1" applyAlignment="1">
      <alignment vertical="center"/>
    </xf>
    <xf numFmtId="177" fontId="11" fillId="0" borderId="55" xfId="10" applyNumberFormat="1" applyFont="1" applyBorder="1" applyAlignment="1">
      <alignment vertical="center"/>
    </xf>
    <xf numFmtId="178" fontId="11" fillId="0" borderId="56" xfId="12" applyNumberFormat="1" applyFont="1" applyBorder="1" applyAlignment="1">
      <alignment horizontal="right" vertical="center"/>
    </xf>
    <xf numFmtId="177" fontId="11" fillId="0" borderId="19" xfId="10" applyNumberFormat="1" applyFont="1" applyBorder="1" applyAlignment="1">
      <alignment horizontal="right" vertical="center"/>
    </xf>
    <xf numFmtId="177" fontId="11" fillId="0" borderId="28" xfId="10" applyNumberFormat="1" applyFont="1" applyBorder="1" applyAlignment="1">
      <alignment horizontal="right" vertical="center"/>
    </xf>
    <xf numFmtId="178" fontId="11" fillId="0" borderId="48" xfId="12" applyNumberFormat="1" applyFont="1" applyBorder="1" applyAlignment="1">
      <alignment horizontal="right" vertical="center"/>
    </xf>
    <xf numFmtId="177" fontId="11" fillId="0" borderId="12" xfId="10" applyNumberFormat="1" applyFont="1" applyBorder="1" applyAlignment="1">
      <alignment horizontal="right" vertical="center"/>
    </xf>
    <xf numFmtId="177" fontId="11" fillId="0" borderId="55" xfId="10" applyNumberFormat="1" applyFont="1" applyBorder="1" applyAlignment="1">
      <alignment horizontal="right" vertical="center"/>
    </xf>
    <xf numFmtId="38" fontId="15" fillId="0" borderId="35" xfId="12" applyFont="1" applyBorder="1" applyAlignment="1">
      <alignment horizontal="right" vertical="center"/>
    </xf>
    <xf numFmtId="177" fontId="11" fillId="0" borderId="33" xfId="13" applyNumberFormat="1" applyFont="1" applyBorder="1" applyAlignment="1">
      <alignment horizontal="right" vertical="center"/>
    </xf>
    <xf numFmtId="177" fontId="11" fillId="0" borderId="46" xfId="13" applyNumberFormat="1" applyFont="1" applyBorder="1" applyAlignment="1">
      <alignment horizontal="right" vertical="center"/>
    </xf>
    <xf numFmtId="186" fontId="11" fillId="0" borderId="46" xfId="10" applyNumberFormat="1" applyFont="1" applyBorder="1" applyAlignment="1">
      <alignment vertical="center"/>
    </xf>
    <xf numFmtId="186" fontId="11" fillId="0" borderId="46" xfId="10" applyNumberFormat="1" applyFont="1" applyFill="1" applyBorder="1" applyAlignment="1">
      <alignment vertical="center"/>
    </xf>
    <xf numFmtId="186" fontId="11" fillId="0" borderId="42" xfId="10" applyNumberFormat="1" applyFont="1" applyBorder="1" applyAlignment="1">
      <alignment horizontal="right" vertical="center"/>
    </xf>
    <xf numFmtId="186" fontId="11" fillId="0" borderId="42" xfId="13" applyNumberFormat="1" applyFont="1" applyBorder="1" applyAlignment="1">
      <alignment vertical="center"/>
    </xf>
    <xf numFmtId="38" fontId="11" fillId="0" borderId="56" xfId="12" applyFont="1" applyBorder="1" applyAlignment="1">
      <alignment vertical="center"/>
    </xf>
    <xf numFmtId="177" fontId="11" fillId="0" borderId="26" xfId="10" applyNumberFormat="1" applyFont="1" applyBorder="1" applyAlignment="1">
      <alignment vertical="center"/>
    </xf>
    <xf numFmtId="177" fontId="11" fillId="0" borderId="33" xfId="10" applyNumberFormat="1" applyFont="1" applyFill="1" applyBorder="1" applyAlignment="1">
      <alignment vertical="center"/>
    </xf>
    <xf numFmtId="186" fontId="11" fillId="0" borderId="40" xfId="10" applyNumberFormat="1" applyFont="1" applyBorder="1" applyAlignment="1">
      <alignment vertical="center"/>
    </xf>
    <xf numFmtId="186" fontId="11" fillId="0" borderId="0" xfId="13" applyNumberFormat="1" applyFont="1" applyBorder="1" applyAlignment="1">
      <alignment vertical="center"/>
    </xf>
    <xf numFmtId="38" fontId="11" fillId="0" borderId="35" xfId="12" applyFont="1" applyBorder="1" applyAlignment="1">
      <alignment horizontal="right" vertical="center"/>
    </xf>
    <xf numFmtId="38" fontId="11" fillId="0" borderId="37" xfId="12" applyFont="1" applyBorder="1" applyAlignment="1">
      <alignment vertical="center"/>
    </xf>
    <xf numFmtId="3" fontId="11" fillId="0" borderId="56" xfId="12" applyNumberFormat="1" applyFont="1" applyBorder="1" applyAlignment="1">
      <alignment horizontal="right" vertical="center"/>
    </xf>
    <xf numFmtId="177" fontId="11" fillId="0" borderId="40" xfId="10" applyNumberFormat="1" applyFont="1" applyBorder="1" applyAlignment="1">
      <alignment vertical="center"/>
    </xf>
    <xf numFmtId="177" fontId="11" fillId="0" borderId="33" xfId="10" applyNumberFormat="1" applyFont="1" applyBorder="1" applyAlignment="1">
      <alignment horizontal="right" vertical="center"/>
    </xf>
    <xf numFmtId="186" fontId="11" fillId="0" borderId="55" xfId="10" applyNumberFormat="1" applyFont="1" applyBorder="1" applyAlignment="1">
      <alignment vertical="center"/>
    </xf>
    <xf numFmtId="186" fontId="11" fillId="0" borderId="28" xfId="10" applyNumberFormat="1" applyFont="1" applyBorder="1" applyAlignment="1">
      <alignment horizontal="right" vertical="center"/>
    </xf>
    <xf numFmtId="186" fontId="11" fillId="0" borderId="25" xfId="10" applyNumberFormat="1" applyFont="1" applyBorder="1" applyAlignment="1">
      <alignment vertical="center"/>
    </xf>
    <xf numFmtId="186" fontId="11" fillId="0" borderId="28" xfId="10" applyNumberFormat="1" applyFont="1" applyBorder="1" applyAlignment="1">
      <alignment vertical="center"/>
    </xf>
    <xf numFmtId="186" fontId="11" fillId="0" borderId="28" xfId="13" applyNumberFormat="1" applyFont="1" applyBorder="1" applyAlignment="1">
      <alignment horizontal="right" vertical="center"/>
    </xf>
    <xf numFmtId="186" fontId="11" fillId="0" borderId="46" xfId="13" applyNumberFormat="1" applyFont="1" applyBorder="1" applyAlignment="1">
      <alignment horizontal="right" vertical="center"/>
    </xf>
    <xf numFmtId="186" fontId="11" fillId="0" borderId="55" xfId="10" applyNumberFormat="1" applyFont="1" applyBorder="1" applyAlignment="1">
      <alignment horizontal="right" vertical="center"/>
    </xf>
    <xf numFmtId="186" fontId="11" fillId="0" borderId="16" xfId="10" applyNumberFormat="1" applyFont="1" applyFill="1" applyBorder="1" applyAlignment="1">
      <alignment horizontal="right" vertical="center"/>
    </xf>
    <xf numFmtId="186" fontId="11" fillId="0" borderId="40" xfId="10" applyNumberFormat="1" applyFont="1" applyBorder="1" applyAlignment="1">
      <alignment horizontal="right" vertical="center"/>
    </xf>
    <xf numFmtId="187" fontId="11" fillId="0" borderId="53" xfId="12" applyNumberFormat="1" applyFont="1" applyBorder="1" applyAlignment="1">
      <alignment vertical="center"/>
    </xf>
    <xf numFmtId="187" fontId="11" fillId="0" borderId="56" xfId="12" applyNumberFormat="1" applyFont="1" applyBorder="1" applyAlignment="1">
      <alignment horizontal="right" vertical="center"/>
    </xf>
    <xf numFmtId="187" fontId="11" fillId="0" borderId="23" xfId="12" applyNumberFormat="1" applyFont="1" applyBorder="1" applyAlignment="1">
      <alignment vertical="center"/>
    </xf>
    <xf numFmtId="187" fontId="11" fillId="0" borderId="27" xfId="12" applyNumberFormat="1" applyFont="1" applyBorder="1" applyAlignment="1">
      <alignment vertical="center"/>
    </xf>
    <xf numFmtId="187" fontId="11" fillId="0" borderId="27" xfId="13" applyNumberFormat="1" applyFont="1" applyBorder="1" applyAlignment="1">
      <alignment horizontal="right" vertical="center"/>
    </xf>
    <xf numFmtId="187" fontId="11" fillId="0" borderId="35" xfId="12" applyNumberFormat="1" applyFont="1" applyBorder="1" applyAlignment="1">
      <alignment horizontal="right" vertical="center"/>
    </xf>
    <xf numFmtId="187" fontId="11" fillId="0" borderId="48" xfId="12" applyNumberFormat="1" applyFont="1" applyBorder="1" applyAlignment="1">
      <alignment horizontal="right" vertical="center"/>
    </xf>
    <xf numFmtId="187" fontId="11" fillId="0" borderId="14" xfId="12" applyNumberFormat="1" applyFont="1" applyBorder="1" applyAlignment="1">
      <alignment vertical="center"/>
    </xf>
    <xf numFmtId="187" fontId="11" fillId="0" borderId="37" xfId="12" applyNumberFormat="1" applyFont="1" applyBorder="1" applyAlignment="1">
      <alignment horizontal="right" vertical="center"/>
    </xf>
    <xf numFmtId="187" fontId="11" fillId="0" borderId="45" xfId="12" applyNumberFormat="1" applyFont="1" applyBorder="1" applyAlignment="1">
      <alignment vertical="center"/>
    </xf>
    <xf numFmtId="187" fontId="11" fillId="0" borderId="37" xfId="12" applyNumberFormat="1" applyFont="1" applyBorder="1" applyAlignment="1">
      <alignment vertical="center"/>
    </xf>
    <xf numFmtId="0" fontId="18" fillId="0" borderId="49" xfId="13" applyFont="1" applyBorder="1" applyAlignment="1">
      <alignment horizontal="center" vertical="center" textRotation="255"/>
    </xf>
    <xf numFmtId="0" fontId="18" fillId="0" borderId="50" xfId="13" applyFont="1" applyBorder="1" applyAlignment="1">
      <alignment horizontal="center" vertical="center" textRotation="255"/>
    </xf>
    <xf numFmtId="0" fontId="18" fillId="0" borderId="31" xfId="13" applyFont="1" applyBorder="1" applyAlignment="1">
      <alignment horizontal="center" vertical="center" textRotation="255"/>
    </xf>
    <xf numFmtId="0" fontId="11" fillId="0" borderId="2" xfId="0" applyFont="1" applyBorder="1" applyAlignment="1">
      <alignment horizontal="distributed" vertical="center"/>
    </xf>
    <xf numFmtId="0" fontId="11" fillId="0" borderId="42" xfId="0" applyFont="1" applyBorder="1" applyAlignment="1">
      <alignment horizontal="distributed" vertical="center"/>
    </xf>
    <xf numFmtId="0" fontId="11" fillId="0" borderId="4" xfId="13" applyFont="1" applyBorder="1" applyAlignment="1">
      <alignment horizontal="distributed" vertical="center"/>
    </xf>
    <xf numFmtId="0" fontId="11" fillId="0" borderId="46" xfId="13" applyFont="1" applyBorder="1" applyAlignment="1">
      <alignment horizontal="distributed" vertical="center"/>
    </xf>
    <xf numFmtId="0" fontId="11" fillId="0" borderId="51" xfId="0" applyFont="1" applyBorder="1" applyAlignment="1">
      <alignment horizontal="distributed" vertical="center"/>
    </xf>
    <xf numFmtId="0" fontId="11" fillId="0" borderId="39" xfId="0" applyFont="1" applyBorder="1" applyAlignment="1">
      <alignment horizontal="distributed" vertical="center"/>
    </xf>
    <xf numFmtId="0" fontId="11" fillId="0" borderId="2" xfId="13" applyFont="1" applyBorder="1" applyAlignment="1">
      <alignment horizontal="center" vertical="center"/>
    </xf>
    <xf numFmtId="0" fontId="11" fillId="0" borderId="42" xfId="13" applyFont="1" applyBorder="1" applyAlignment="1">
      <alignment horizontal="center" vertical="center"/>
    </xf>
    <xf numFmtId="0" fontId="11" fillId="0" borderId="51" xfId="13" applyFont="1" applyBorder="1" applyAlignment="1">
      <alignment horizontal="center" vertical="center"/>
    </xf>
    <xf numFmtId="0" fontId="11" fillId="0" borderId="52" xfId="13" applyFont="1" applyBorder="1" applyAlignment="1">
      <alignment horizontal="center" vertical="center"/>
    </xf>
    <xf numFmtId="0" fontId="11" fillId="0" borderId="39" xfId="13" applyFont="1" applyBorder="1" applyAlignment="1">
      <alignment horizontal="center" vertical="center"/>
    </xf>
    <xf numFmtId="0" fontId="11" fillId="0" borderId="47" xfId="13" applyFont="1" applyBorder="1" applyAlignment="1">
      <alignment horizontal="center" vertical="center"/>
    </xf>
    <xf numFmtId="0" fontId="11" fillId="0" borderId="4" xfId="13" applyFont="1" applyBorder="1" applyAlignment="1">
      <alignment horizontal="center" vertical="center"/>
    </xf>
    <xf numFmtId="0" fontId="11" fillId="0" borderId="46" xfId="13" applyFont="1" applyBorder="1" applyAlignment="1">
      <alignment horizontal="center" vertical="center"/>
    </xf>
    <xf numFmtId="0" fontId="11" fillId="0" borderId="4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49" xfId="13" applyFont="1" applyBorder="1" applyAlignment="1">
      <alignment horizontal="center" vertical="center" textRotation="255"/>
    </xf>
    <xf numFmtId="0" fontId="11" fillId="0" borderId="50" xfId="13" applyFont="1" applyBorder="1" applyAlignment="1">
      <alignment horizontal="center" vertical="center" textRotation="255"/>
    </xf>
    <xf numFmtId="0" fontId="11" fillId="0" borderId="31" xfId="13" applyFont="1" applyBorder="1" applyAlignment="1">
      <alignment horizontal="center" vertical="center" textRotation="255"/>
    </xf>
    <xf numFmtId="0" fontId="18" fillId="0" borderId="39" xfId="13" applyFont="1" applyBorder="1" applyAlignment="1">
      <alignment horizontal="center" vertical="center" textRotation="255"/>
    </xf>
    <xf numFmtId="0" fontId="18" fillId="0" borderId="25" xfId="13" applyFont="1" applyBorder="1" applyAlignment="1">
      <alignment horizontal="center" vertical="center" textRotation="255"/>
    </xf>
    <xf numFmtId="0" fontId="18" fillId="0" borderId="46" xfId="13" applyFont="1" applyBorder="1" applyAlignment="1">
      <alignment horizontal="center" vertical="center" textRotation="255"/>
    </xf>
    <xf numFmtId="0" fontId="11" fillId="0" borderId="2" xfId="13" applyFont="1" applyBorder="1" applyAlignment="1">
      <alignment horizontal="distributed" vertical="center"/>
    </xf>
    <xf numFmtId="0" fontId="11" fillId="0" borderId="42" xfId="13" applyFont="1" applyBorder="1" applyAlignment="1">
      <alignment horizontal="distributed" vertical="center"/>
    </xf>
    <xf numFmtId="0" fontId="11" fillId="0" borderId="0" xfId="0" applyFont="1" applyBorder="1" applyAlignment="1">
      <alignment horizontal="center" vertical="center"/>
    </xf>
    <xf numFmtId="0" fontId="11" fillId="0" borderId="39" xfId="13" applyFont="1" applyBorder="1" applyAlignment="1">
      <alignment horizontal="center" vertical="center" textRotation="255"/>
    </xf>
    <xf numFmtId="0" fontId="11" fillId="0" borderId="25" xfId="13" applyFont="1" applyBorder="1" applyAlignment="1">
      <alignment horizontal="center" vertical="center" textRotation="255"/>
    </xf>
    <xf numFmtId="0" fontId="11" fillId="0" borderId="46" xfId="13" applyFont="1" applyBorder="1" applyAlignment="1">
      <alignment horizontal="center" vertical="center" textRotation="255"/>
    </xf>
    <xf numFmtId="0" fontId="16" fillId="0" borderId="0" xfId="0" applyFont="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cellXfs>
  <cellStyles count="14">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subhead" xfId="9" xr:uid="{00000000-0005-0000-0000-000008000000}"/>
    <cellStyle name="パーセント" xfId="10" builtinId="5"/>
    <cellStyle name="型番" xfId="11" xr:uid="{00000000-0005-0000-0000-00000A000000}"/>
    <cellStyle name="桁区切り" xfId="12" builtinId="6"/>
    <cellStyle name="標準" xfId="0" builtinId="0"/>
    <cellStyle name="標準_建退共運用"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ksrv01\&#20840;&#20307;&#20849;&#26377;\&#12505;&#12531;&#12481;&#12510;&#12540;&#12463;\&#26032;_&#65314;&#65325;&#25351;&#25968;(H14&#24180;&#242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8165;&#36864;&#20849;&#65296;&#65298;\&#65297;&#65300;&#26989;&#21209;&#38306;&#20418;\WINDOWS\&#65411;&#65438;&#65405;&#65400;&#65412;&#65391;&#65420;&#65439;\&#24180;&#22577;&#24179;&#25104;12&#24180;&#24230;\&#24180;&#22577;&#12487;&#12540;&#12479;&#12505;&#12540;&#124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BM"/>
      <sheetName val="INDEX"/>
      <sheetName val="収益率"/>
      <sheetName val="data-source"/>
      <sheetName val="ﾏﾆｭｱﾙ"/>
    </sheetNames>
    <sheetDataSet>
      <sheetData sheetId="0"/>
      <sheetData sheetId="1">
        <row r="4">
          <cell r="B4" t="str">
            <v>資産</v>
          </cell>
          <cell r="C4" t="str">
            <v>国内株式</v>
          </cell>
          <cell r="D4" t="str">
            <v>国内債券</v>
          </cell>
          <cell r="E4" t="str">
            <v>転換社債</v>
          </cell>
          <cell r="I4" t="str">
            <v>外国株式</v>
          </cell>
          <cell r="L4" t="str">
            <v>外国債券</v>
          </cell>
          <cell r="M4" t="str">
            <v>預金等</v>
          </cell>
        </row>
        <row r="5">
          <cell r="B5" t="str">
            <v>ベンチマーク</v>
          </cell>
          <cell r="C5" t="str">
            <v>東証配当込TOPIX</v>
          </cell>
          <cell r="D5" t="str">
            <v>NOMURA-BPI</v>
          </cell>
          <cell r="E5" t="str">
            <v>日興CBPI</v>
          </cell>
          <cell r="I5" t="str">
            <v>MSCI(配当込)</v>
          </cell>
          <cell r="J5" t="str">
            <v>WM社\-$</v>
          </cell>
          <cell r="K5" t="str">
            <v>MSCI(配当除)</v>
          </cell>
          <cell r="L5" t="str">
            <v>SBWBI(\)</v>
          </cell>
          <cell r="M5" t="str">
            <v>有担ｺｰﾙ</v>
          </cell>
        </row>
        <row r="6">
          <cell r="B6" t="str">
            <v>基準日</v>
          </cell>
          <cell r="C6" t="str">
            <v>daily</v>
          </cell>
          <cell r="D6" t="str">
            <v>daily</v>
          </cell>
          <cell r="E6" t="str">
            <v>採用指数</v>
          </cell>
          <cell r="F6" t="str">
            <v>monthly(確報)</v>
          </cell>
          <cell r="G6" t="str">
            <v>monthly(速報)</v>
          </cell>
          <cell r="H6" t="str">
            <v>daily(速報)</v>
          </cell>
          <cell r="I6" t="str">
            <v>monthly(*)$ﾍﾞｰｽ</v>
          </cell>
          <cell r="J6" t="str">
            <v>daily</v>
          </cell>
          <cell r="K6" t="str">
            <v>daily</v>
          </cell>
          <cell r="L6" t="str">
            <v>daily</v>
          </cell>
          <cell r="M6" t="str">
            <v>月中平均年率</v>
          </cell>
        </row>
        <row r="7">
          <cell r="B7">
            <v>33694</v>
          </cell>
          <cell r="C7">
            <v>1451.92</v>
          </cell>
          <cell r="D7">
            <v>172.101</v>
          </cell>
          <cell r="E7">
            <v>313.20999999999998</v>
          </cell>
          <cell r="I7">
            <v>1041.4680000000001</v>
          </cell>
          <cell r="J7">
            <v>133.19999999999999</v>
          </cell>
          <cell r="L7">
            <v>126.53</v>
          </cell>
          <cell r="M7">
            <v>5.5786290322580652E-2</v>
          </cell>
        </row>
        <row r="8">
          <cell r="B8">
            <v>33724</v>
          </cell>
          <cell r="C8">
            <v>1348.53</v>
          </cell>
          <cell r="D8">
            <v>171.79400000000001</v>
          </cell>
          <cell r="E8">
            <v>312.18</v>
          </cell>
          <cell r="I8">
            <v>1081.5429999999999</v>
          </cell>
          <cell r="J8">
            <v>133.43</v>
          </cell>
          <cell r="L8">
            <v>128.22999999999999</v>
          </cell>
          <cell r="M8">
            <v>4.6833333333333345E-2</v>
          </cell>
        </row>
        <row r="9">
          <cell r="B9">
            <v>33755</v>
          </cell>
          <cell r="C9">
            <v>1408.89</v>
          </cell>
          <cell r="D9">
            <v>173.09800000000001</v>
          </cell>
          <cell r="E9">
            <v>312.79000000000002</v>
          </cell>
          <cell r="I9">
            <v>1112.0899999999999</v>
          </cell>
          <cell r="J9">
            <v>127.78</v>
          </cell>
          <cell r="L9">
            <v>126.14</v>
          </cell>
          <cell r="M9">
            <v>4.6774193548387091E-2</v>
          </cell>
        </row>
        <row r="10">
          <cell r="B10">
            <v>33785</v>
          </cell>
          <cell r="C10">
            <v>1265.92</v>
          </cell>
          <cell r="D10">
            <v>175.21</v>
          </cell>
          <cell r="E10">
            <v>308.60000000000002</v>
          </cell>
          <cell r="I10">
            <v>1094.752</v>
          </cell>
          <cell r="J10">
            <v>126.05</v>
          </cell>
          <cell r="L10">
            <v>127.6</v>
          </cell>
          <cell r="M10">
            <v>4.6864583333333328E-2</v>
          </cell>
        </row>
        <row r="11">
          <cell r="B11">
            <v>33816</v>
          </cell>
          <cell r="C11">
            <v>1248.6199999999999</v>
          </cell>
          <cell r="D11">
            <v>178.71899999999999</v>
          </cell>
          <cell r="E11">
            <v>315.08999999999997</v>
          </cell>
          <cell r="I11">
            <v>1102.085</v>
          </cell>
          <cell r="J11">
            <v>127.25</v>
          </cell>
          <cell r="L11">
            <v>132.44999999999999</v>
          </cell>
          <cell r="M11">
            <v>4.4798387096774202E-2</v>
          </cell>
        </row>
        <row r="12">
          <cell r="B12">
            <v>33847</v>
          </cell>
          <cell r="C12">
            <v>1419.06</v>
          </cell>
          <cell r="D12">
            <v>180.041</v>
          </cell>
          <cell r="E12">
            <v>321.64</v>
          </cell>
          <cell r="I12">
            <v>1082.384</v>
          </cell>
          <cell r="J12">
            <v>123.1</v>
          </cell>
          <cell r="L12">
            <v>131.11000000000001</v>
          </cell>
          <cell r="M12">
            <v>3.9627016129032251E-2</v>
          </cell>
        </row>
        <row r="13">
          <cell r="B13">
            <v>33877</v>
          </cell>
          <cell r="C13">
            <v>1346.83</v>
          </cell>
          <cell r="D13">
            <v>181.96</v>
          </cell>
          <cell r="E13">
            <v>325.43</v>
          </cell>
          <cell r="I13">
            <v>1077.9939999999999</v>
          </cell>
          <cell r="J13">
            <v>119.9</v>
          </cell>
          <cell r="L13">
            <v>128.9</v>
          </cell>
          <cell r="M13">
            <v>4.0989583333333329E-2</v>
          </cell>
        </row>
        <row r="14">
          <cell r="B14">
            <v>33908</v>
          </cell>
          <cell r="C14">
            <v>1314.3</v>
          </cell>
          <cell r="D14">
            <v>183.35599999999999</v>
          </cell>
          <cell r="E14">
            <v>331.14</v>
          </cell>
          <cell r="I14">
            <v>1055.8040000000001</v>
          </cell>
          <cell r="J14">
            <v>123.35</v>
          </cell>
          <cell r="L14">
            <v>128.07</v>
          </cell>
          <cell r="M14">
            <v>4.0141129032258069E-2</v>
          </cell>
        </row>
        <row r="15">
          <cell r="B15">
            <v>33938</v>
          </cell>
          <cell r="C15">
            <v>1360.07</v>
          </cell>
          <cell r="D15">
            <v>184.54</v>
          </cell>
          <cell r="E15">
            <v>334.92</v>
          </cell>
          <cell r="I15">
            <v>1072.2260000000001</v>
          </cell>
          <cell r="J15">
            <v>124.675</v>
          </cell>
          <cell r="L15">
            <v>126.76</v>
          </cell>
          <cell r="M15">
            <v>3.8793583333333319E-2</v>
          </cell>
        </row>
        <row r="16">
          <cell r="B16">
            <v>33969</v>
          </cell>
          <cell r="C16">
            <v>1344.53</v>
          </cell>
          <cell r="D16">
            <v>185.63900000000001</v>
          </cell>
          <cell r="E16">
            <v>335.24</v>
          </cell>
          <cell r="I16">
            <v>1088.9880000000001</v>
          </cell>
          <cell r="J16">
            <v>124.79</v>
          </cell>
          <cell r="L16">
            <v>128.16999999999999</v>
          </cell>
          <cell r="M16">
            <v>3.824596774193547E-2</v>
          </cell>
        </row>
        <row r="17">
          <cell r="B17">
            <v>34000</v>
          </cell>
          <cell r="C17">
            <v>1335.6</v>
          </cell>
          <cell r="D17">
            <v>187.85400000000001</v>
          </cell>
          <cell r="E17">
            <v>339.27</v>
          </cell>
          <cell r="I17">
            <v>1095.117</v>
          </cell>
          <cell r="J17">
            <v>124.715</v>
          </cell>
          <cell r="L17">
            <v>130.58000000000001</v>
          </cell>
          <cell r="M17">
            <v>3.8346774193548379E-2</v>
          </cell>
        </row>
        <row r="18">
          <cell r="B18">
            <v>34028</v>
          </cell>
          <cell r="C18">
            <v>1320.77</v>
          </cell>
          <cell r="D18">
            <v>191.477</v>
          </cell>
          <cell r="E18">
            <v>344.83</v>
          </cell>
          <cell r="I18">
            <v>1114.624</v>
          </cell>
          <cell r="J18">
            <v>118.02500000000001</v>
          </cell>
          <cell r="L18">
            <v>124.42</v>
          </cell>
          <cell r="M18">
            <v>3.1729910714285707E-2</v>
          </cell>
        </row>
        <row r="19">
          <cell r="B19">
            <v>34059</v>
          </cell>
          <cell r="C19">
            <v>1479.23</v>
          </cell>
          <cell r="D19">
            <v>189.11</v>
          </cell>
          <cell r="E19">
            <v>347.82</v>
          </cell>
          <cell r="I19">
            <v>1150.3019999999999</v>
          </cell>
          <cell r="J19">
            <v>114.925</v>
          </cell>
          <cell r="L19">
            <v>122.93</v>
          </cell>
          <cell r="M19">
            <v>3.1229838709677424E-2</v>
          </cell>
        </row>
        <row r="20">
          <cell r="B20">
            <v>34089</v>
          </cell>
          <cell r="C20">
            <v>1674.43</v>
          </cell>
          <cell r="D20">
            <v>189.108</v>
          </cell>
          <cell r="E20">
            <v>363.93</v>
          </cell>
          <cell r="I20">
            <v>1150.9739999999999</v>
          </cell>
          <cell r="J20">
            <v>110.94499999999999</v>
          </cell>
          <cell r="L20">
            <v>121.05</v>
          </cell>
          <cell r="M20">
            <v>3.1145833333333327E-2</v>
          </cell>
        </row>
        <row r="21">
          <cell r="B21">
            <v>34120</v>
          </cell>
          <cell r="C21">
            <v>1690.85</v>
          </cell>
          <cell r="D21">
            <v>189.24600000000001</v>
          </cell>
          <cell r="E21">
            <v>368.48</v>
          </cell>
          <cell r="I21">
            <v>1175.607</v>
          </cell>
          <cell r="J21">
            <v>107.13</v>
          </cell>
          <cell r="L21">
            <v>117.39</v>
          </cell>
          <cell r="M21">
            <v>3.1532258064516136E-2</v>
          </cell>
        </row>
        <row r="22">
          <cell r="B22">
            <v>34150</v>
          </cell>
          <cell r="C22">
            <v>1633.09</v>
          </cell>
          <cell r="D22">
            <v>191.87200000000001</v>
          </cell>
          <cell r="E22">
            <v>364.08</v>
          </cell>
          <cell r="I22">
            <v>1168.578</v>
          </cell>
          <cell r="J22">
            <v>105.645</v>
          </cell>
          <cell r="L22">
            <v>116.3</v>
          </cell>
          <cell r="M22">
            <v>3.1427083333333335E-2</v>
          </cell>
        </row>
        <row r="23">
          <cell r="B23">
            <v>34181</v>
          </cell>
          <cell r="C23">
            <v>1715.46</v>
          </cell>
          <cell r="D23">
            <v>194.21299999999999</v>
          </cell>
          <cell r="E23">
            <v>366.1</v>
          </cell>
          <cell r="I23">
            <v>1172.623</v>
          </cell>
          <cell r="J23">
            <v>104.595</v>
          </cell>
          <cell r="L23">
            <v>114.09</v>
          </cell>
          <cell r="M23">
            <v>3.1985887096774197E-2</v>
          </cell>
        </row>
        <row r="24">
          <cell r="B24">
            <v>34212</v>
          </cell>
          <cell r="C24">
            <v>1749.93</v>
          </cell>
          <cell r="D24">
            <v>196.68700000000001</v>
          </cell>
          <cell r="E24">
            <v>371</v>
          </cell>
          <cell r="I24">
            <v>1238.7070000000001</v>
          </cell>
          <cell r="J24">
            <v>104.7</v>
          </cell>
          <cell r="L24">
            <v>117.2</v>
          </cell>
          <cell r="M24">
            <v>3.0723951612903238E-2</v>
          </cell>
        </row>
        <row r="25">
          <cell r="B25">
            <v>34242</v>
          </cell>
          <cell r="C25">
            <v>1685.1</v>
          </cell>
          <cell r="D25">
            <v>200.124</v>
          </cell>
          <cell r="E25">
            <v>378.59</v>
          </cell>
          <cell r="I25">
            <v>1230.9849999999999</v>
          </cell>
          <cell r="J25">
            <v>105.765</v>
          </cell>
          <cell r="L25">
            <v>120.15</v>
          </cell>
          <cell r="M25">
            <v>2.7916666666666676E-2</v>
          </cell>
        </row>
        <row r="26">
          <cell r="B26">
            <v>34273</v>
          </cell>
          <cell r="C26">
            <v>1689.64</v>
          </cell>
          <cell r="D26">
            <v>202.87100000000001</v>
          </cell>
          <cell r="E26">
            <v>382.2</v>
          </cell>
          <cell r="I26">
            <v>1280.8900000000001</v>
          </cell>
          <cell r="J26">
            <v>108.3</v>
          </cell>
          <cell r="L26">
            <v>122.85</v>
          </cell>
          <cell r="M26">
            <v>2.6239919354838714E-2</v>
          </cell>
        </row>
        <row r="27">
          <cell r="B27">
            <v>34303</v>
          </cell>
          <cell r="C27">
            <v>1423.9</v>
          </cell>
          <cell r="D27">
            <v>206.84100000000001</v>
          </cell>
          <cell r="E27">
            <v>375.25</v>
          </cell>
          <cell r="I27">
            <v>1262.059</v>
          </cell>
          <cell r="J27">
            <v>109.035</v>
          </cell>
          <cell r="L27">
            <v>121.83</v>
          </cell>
          <cell r="M27">
            <v>2.4343750000000004E-2</v>
          </cell>
        </row>
        <row r="28">
          <cell r="B28">
            <v>34334</v>
          </cell>
          <cell r="C28">
            <v>1492.09</v>
          </cell>
          <cell r="D28">
            <v>208.846</v>
          </cell>
          <cell r="E28">
            <v>378.7</v>
          </cell>
          <cell r="I28">
            <v>1330.8820000000001</v>
          </cell>
          <cell r="J28">
            <v>111.605</v>
          </cell>
          <cell r="L28">
            <v>126.52</v>
          </cell>
          <cell r="M28">
            <v>2.377016129032259E-2</v>
          </cell>
        </row>
        <row r="29">
          <cell r="B29">
            <v>34365</v>
          </cell>
          <cell r="C29">
            <v>1689.06</v>
          </cell>
          <cell r="D29">
            <v>203.43299999999999</v>
          </cell>
          <cell r="E29">
            <v>386.32</v>
          </cell>
          <cell r="I29">
            <v>1379.0340000000001</v>
          </cell>
          <cell r="J29">
            <v>109.005</v>
          </cell>
          <cell r="L29">
            <v>125.08</v>
          </cell>
          <cell r="M29">
            <v>2.2762096774193549E-2</v>
          </cell>
        </row>
        <row r="30">
          <cell r="B30">
            <v>34393</v>
          </cell>
          <cell r="C30">
            <v>1691.9</v>
          </cell>
          <cell r="D30">
            <v>201.97800000000001</v>
          </cell>
          <cell r="E30">
            <v>388.13</v>
          </cell>
          <cell r="I30">
            <v>1333</v>
          </cell>
          <cell r="J30">
            <v>104.15</v>
          </cell>
          <cell r="L30">
            <v>117.59</v>
          </cell>
          <cell r="M30">
            <v>2.1674107142857137E-2</v>
          </cell>
        </row>
        <row r="31">
          <cell r="B31">
            <v>34424</v>
          </cell>
          <cell r="C31">
            <v>1626.84</v>
          </cell>
          <cell r="D31">
            <v>203.285</v>
          </cell>
          <cell r="E31">
            <v>382.87</v>
          </cell>
          <cell r="I31">
            <v>1275.617</v>
          </cell>
          <cell r="J31">
            <v>102.75</v>
          </cell>
          <cell r="L31">
            <v>115.27</v>
          </cell>
          <cell r="M31">
            <v>2.1169354838709679E-2</v>
          </cell>
        </row>
        <row r="32">
          <cell r="B32">
            <v>34454</v>
          </cell>
          <cell r="C32">
            <v>1668.64</v>
          </cell>
          <cell r="D32">
            <v>203.53</v>
          </cell>
          <cell r="E32">
            <v>384.67</v>
          </cell>
          <cell r="I32">
            <v>1309.4780000000001</v>
          </cell>
          <cell r="J32">
            <v>101.485</v>
          </cell>
          <cell r="L32">
            <v>113.65</v>
          </cell>
          <cell r="M32">
            <v>2.1208333333333339E-2</v>
          </cell>
        </row>
        <row r="33">
          <cell r="B33">
            <v>34485</v>
          </cell>
          <cell r="C33">
            <v>1751.11</v>
          </cell>
          <cell r="D33">
            <v>205.93</v>
          </cell>
          <cell r="E33">
            <v>391.14</v>
          </cell>
          <cell r="I33">
            <v>1303.1110000000001</v>
          </cell>
          <cell r="J33">
            <v>104.655</v>
          </cell>
          <cell r="L33">
            <v>116.42</v>
          </cell>
          <cell r="M33">
            <v>2.0453629032258072E-2</v>
          </cell>
        </row>
        <row r="34">
          <cell r="B34">
            <v>34515</v>
          </cell>
          <cell r="C34">
            <v>1742.01</v>
          </cell>
          <cell r="D34">
            <v>203.113</v>
          </cell>
          <cell r="E34">
            <v>392.61</v>
          </cell>
          <cell r="I34">
            <v>1272.2170000000001</v>
          </cell>
          <cell r="J34">
            <v>98.644999999999996</v>
          </cell>
          <cell r="L34">
            <v>110.6</v>
          </cell>
          <cell r="M34">
            <v>1.9979166666666666E-2</v>
          </cell>
        </row>
        <row r="35">
          <cell r="B35">
            <v>34546</v>
          </cell>
          <cell r="C35">
            <v>1704.67</v>
          </cell>
          <cell r="D35">
            <v>203.15700000000001</v>
          </cell>
          <cell r="E35">
            <v>390.96</v>
          </cell>
          <cell r="I35">
            <v>1327.0930000000001</v>
          </cell>
          <cell r="J35">
            <v>100.175</v>
          </cell>
          <cell r="L35">
            <v>113.91</v>
          </cell>
          <cell r="M35">
            <v>2.033266129032258E-2</v>
          </cell>
        </row>
        <row r="36">
          <cell r="B36">
            <v>34577</v>
          </cell>
          <cell r="C36">
            <v>1707.95</v>
          </cell>
          <cell r="D36">
            <v>200.983</v>
          </cell>
          <cell r="E36">
            <v>385.9</v>
          </cell>
          <cell r="I36">
            <v>1379.769</v>
          </cell>
          <cell r="J36">
            <v>100.175</v>
          </cell>
          <cell r="L36">
            <v>113.76</v>
          </cell>
          <cell r="M36">
            <v>2.0665322580645171E-2</v>
          </cell>
        </row>
        <row r="37">
          <cell r="B37">
            <v>34607</v>
          </cell>
          <cell r="C37">
            <v>1646.11</v>
          </cell>
          <cell r="D37">
            <v>203.346</v>
          </cell>
          <cell r="E37">
            <v>377.58</v>
          </cell>
          <cell r="I37">
            <v>1342.933</v>
          </cell>
          <cell r="J37">
            <v>98.97</v>
          </cell>
          <cell r="L37">
            <v>112.68</v>
          </cell>
          <cell r="M37">
            <v>2.1229166666666667E-2</v>
          </cell>
        </row>
        <row r="38">
          <cell r="B38">
            <v>34638</v>
          </cell>
          <cell r="C38">
            <v>1654.26</v>
          </cell>
          <cell r="D38">
            <v>202.92500000000001</v>
          </cell>
          <cell r="E38">
            <v>378.59</v>
          </cell>
          <cell r="I38">
            <v>1381.9469999999999</v>
          </cell>
          <cell r="J38">
            <v>96.95</v>
          </cell>
          <cell r="L38">
            <v>112.11</v>
          </cell>
          <cell r="M38">
            <v>2.2600806451612901E-2</v>
          </cell>
        </row>
        <row r="39">
          <cell r="B39">
            <v>34668</v>
          </cell>
          <cell r="C39">
            <v>1587.27</v>
          </cell>
          <cell r="D39">
            <v>204.357</v>
          </cell>
          <cell r="E39">
            <v>372.84</v>
          </cell>
          <cell r="I39">
            <v>1326.049</v>
          </cell>
          <cell r="J39">
            <v>98.95</v>
          </cell>
          <cell r="L39">
            <v>112.83</v>
          </cell>
          <cell r="M39">
            <v>2.1977416666666662E-2</v>
          </cell>
        </row>
        <row r="40">
          <cell r="B40">
            <v>34699</v>
          </cell>
          <cell r="C40">
            <v>1628.09</v>
          </cell>
          <cell r="D40">
            <v>206.036</v>
          </cell>
          <cell r="E40">
            <v>375.04</v>
          </cell>
          <cell r="I40">
            <v>1338.248</v>
          </cell>
          <cell r="J40">
            <v>99.77</v>
          </cell>
          <cell r="L40">
            <v>114.15</v>
          </cell>
          <cell r="M40">
            <v>2.2247983870967748E-2</v>
          </cell>
        </row>
        <row r="41">
          <cell r="B41">
            <v>34730</v>
          </cell>
          <cell r="C41">
            <v>1528.72</v>
          </cell>
          <cell r="D41">
            <v>206.786</v>
          </cell>
          <cell r="E41">
            <v>367.35</v>
          </cell>
          <cell r="I41">
            <v>1341.0309999999999</v>
          </cell>
          <cell r="J41">
            <v>98.95</v>
          </cell>
          <cell r="L41">
            <v>115.88</v>
          </cell>
          <cell r="M41">
            <v>2.1925403258064514E-2</v>
          </cell>
        </row>
        <row r="42">
          <cell r="B42">
            <v>34758</v>
          </cell>
          <cell r="C42">
            <v>1408.4</v>
          </cell>
          <cell r="D42">
            <v>209.52699999999999</v>
          </cell>
          <cell r="E42">
            <v>362.94</v>
          </cell>
          <cell r="I42">
            <v>1391.7840000000001</v>
          </cell>
          <cell r="J42">
            <v>96.7</v>
          </cell>
          <cell r="L42">
            <v>115.76</v>
          </cell>
          <cell r="M42">
            <v>2.1562499999999998E-2</v>
          </cell>
        </row>
        <row r="43">
          <cell r="B43">
            <v>34789</v>
          </cell>
          <cell r="C43">
            <v>1372.75</v>
          </cell>
          <cell r="D43">
            <v>216.98099999999999</v>
          </cell>
          <cell r="E43">
            <v>371.48</v>
          </cell>
          <cell r="I43">
            <v>1438.5940000000001</v>
          </cell>
          <cell r="J43">
            <v>86.4</v>
          </cell>
          <cell r="L43">
            <v>106.75</v>
          </cell>
          <cell r="M43">
            <v>2.1270161290322574E-2</v>
          </cell>
        </row>
        <row r="44">
          <cell r="B44">
            <v>34819</v>
          </cell>
          <cell r="C44">
            <v>1397.88</v>
          </cell>
          <cell r="D44">
            <v>219.61799999999999</v>
          </cell>
          <cell r="E44">
            <v>384.44</v>
          </cell>
          <cell r="I44">
            <v>1481.886</v>
          </cell>
          <cell r="J44">
            <v>84.02</v>
          </cell>
          <cell r="L44">
            <v>105</v>
          </cell>
          <cell r="M44">
            <v>1.4822916666666668E-2</v>
          </cell>
        </row>
        <row r="45">
          <cell r="B45">
            <v>34850</v>
          </cell>
          <cell r="C45">
            <v>1316.39</v>
          </cell>
          <cell r="D45">
            <v>227.125</v>
          </cell>
          <cell r="E45">
            <v>388.08</v>
          </cell>
          <cell r="I45">
            <v>1532.971</v>
          </cell>
          <cell r="J45">
            <v>84.644999999999996</v>
          </cell>
          <cell r="L45">
            <v>108.69</v>
          </cell>
          <cell r="M45">
            <v>1.2529032258064515E-2</v>
          </cell>
        </row>
        <row r="46">
          <cell r="B46">
            <v>34880</v>
          </cell>
          <cell r="C46">
            <v>1256.6500000000001</v>
          </cell>
          <cell r="D46">
            <v>228.10499999999999</v>
          </cell>
          <cell r="E46">
            <v>393.21</v>
          </cell>
          <cell r="I46">
            <v>1556.883</v>
          </cell>
          <cell r="J46">
            <v>84.9</v>
          </cell>
          <cell r="L46">
            <v>109.79</v>
          </cell>
          <cell r="M46">
            <v>1.2259999999999997E-2</v>
          </cell>
        </row>
        <row r="47">
          <cell r="B47">
            <v>34911</v>
          </cell>
          <cell r="C47">
            <v>1402.74</v>
          </cell>
          <cell r="D47">
            <v>227.976</v>
          </cell>
          <cell r="E47">
            <v>399.76</v>
          </cell>
          <cell r="I47">
            <v>1620.829</v>
          </cell>
          <cell r="J47">
            <v>88.04</v>
          </cell>
          <cell r="L47">
            <v>115.5</v>
          </cell>
          <cell r="M47">
            <v>9.0548387096774166E-3</v>
          </cell>
        </row>
        <row r="48">
          <cell r="B48">
            <v>34942</v>
          </cell>
          <cell r="C48">
            <v>1498.97</v>
          </cell>
          <cell r="D48">
            <v>225.619</v>
          </cell>
          <cell r="E48">
            <v>402.39</v>
          </cell>
          <cell r="I48">
            <v>1594.402</v>
          </cell>
          <cell r="J48">
            <v>97.95</v>
          </cell>
          <cell r="L48">
            <v>126.99</v>
          </cell>
          <cell r="M48">
            <v>8.3580645161290303E-3</v>
          </cell>
        </row>
        <row r="49">
          <cell r="B49">
            <v>34972</v>
          </cell>
          <cell r="C49">
            <v>1514.69</v>
          </cell>
          <cell r="D49">
            <v>231.285</v>
          </cell>
          <cell r="E49">
            <v>412.46</v>
          </cell>
          <cell r="I49">
            <v>1651.492</v>
          </cell>
          <cell r="J49">
            <v>98.65</v>
          </cell>
          <cell r="L49">
            <v>130.79</v>
          </cell>
          <cell r="M49">
            <v>5.1966666666666671E-3</v>
          </cell>
        </row>
        <row r="50">
          <cell r="B50">
            <v>35003</v>
          </cell>
          <cell r="C50">
            <v>1486.25</v>
          </cell>
          <cell r="D50">
            <v>231.00700000000001</v>
          </cell>
          <cell r="E50">
            <v>415.76</v>
          </cell>
          <cell r="I50">
            <v>1646.0989999999999</v>
          </cell>
          <cell r="J50">
            <v>102.245</v>
          </cell>
          <cell r="L50">
            <v>138.18</v>
          </cell>
          <cell r="M50">
            <v>4.061290322580644E-3</v>
          </cell>
        </row>
        <row r="51">
          <cell r="B51">
            <v>35033</v>
          </cell>
          <cell r="C51">
            <v>1561.18</v>
          </cell>
          <cell r="D51">
            <v>233.15299999999999</v>
          </cell>
          <cell r="E51">
            <v>417.62</v>
          </cell>
          <cell r="I51">
            <v>1691.9570000000001</v>
          </cell>
          <cell r="J51">
            <v>101.53</v>
          </cell>
          <cell r="L51">
            <v>138.51</v>
          </cell>
          <cell r="M51">
            <v>4.1000000000000012E-3</v>
          </cell>
        </row>
        <row r="52">
          <cell r="B52">
            <v>35064</v>
          </cell>
          <cell r="C52">
            <v>1662.07</v>
          </cell>
          <cell r="D52">
            <v>230.68899999999999</v>
          </cell>
          <cell r="E52">
            <v>420.31</v>
          </cell>
          <cell r="I52">
            <v>1730.7760000000001</v>
          </cell>
          <cell r="J52">
            <v>103.155</v>
          </cell>
          <cell r="L52">
            <v>143.6</v>
          </cell>
          <cell r="M52">
            <v>3.9806451612903228E-3</v>
          </cell>
        </row>
        <row r="53">
          <cell r="B53">
            <v>35095</v>
          </cell>
          <cell r="C53">
            <v>1699.45</v>
          </cell>
          <cell r="D53">
            <v>229.934</v>
          </cell>
          <cell r="E53">
            <v>423.9</v>
          </cell>
          <cell r="I53">
            <v>1778.875</v>
          </cell>
          <cell r="J53">
            <v>106.91500000000001</v>
          </cell>
          <cell r="L53">
            <v>147.94999999999999</v>
          </cell>
          <cell r="M53">
            <v>4.0354838709677409E-3</v>
          </cell>
        </row>
        <row r="54">
          <cell r="B54">
            <v>35124</v>
          </cell>
          <cell r="C54">
            <v>1644.27</v>
          </cell>
          <cell r="D54">
            <v>227.54499999999999</v>
          </cell>
          <cell r="E54">
            <v>416.46</v>
          </cell>
          <cell r="F54">
            <v>416.46</v>
          </cell>
          <cell r="G54">
            <v>416.45</v>
          </cell>
          <cell r="H54">
            <v>440.96</v>
          </cell>
          <cell r="I54">
            <v>1802.521</v>
          </cell>
          <cell r="J54">
            <v>105.17</v>
          </cell>
          <cell r="K54">
            <v>638.59</v>
          </cell>
          <cell r="L54">
            <v>144.44</v>
          </cell>
          <cell r="M54">
            <v>4.0000000000000001E-3</v>
          </cell>
        </row>
        <row r="55">
          <cell r="B55">
            <v>35155</v>
          </cell>
          <cell r="C55">
            <v>1731.6</v>
          </cell>
          <cell r="D55">
            <v>231.001</v>
          </cell>
          <cell r="E55">
            <v>422.21</v>
          </cell>
          <cell r="F55">
            <v>422.21</v>
          </cell>
          <cell r="G55">
            <v>422.25</v>
          </cell>
          <cell r="H55">
            <v>447.11</v>
          </cell>
          <cell r="I55">
            <v>1823.32</v>
          </cell>
          <cell r="J55">
            <v>106.8</v>
          </cell>
          <cell r="K55">
            <v>644.65800000000002</v>
          </cell>
          <cell r="L55">
            <v>146.37</v>
          </cell>
          <cell r="M55">
            <v>4.0000000000000001E-3</v>
          </cell>
        </row>
        <row r="56">
          <cell r="B56">
            <v>35185</v>
          </cell>
          <cell r="C56">
            <v>1811.52</v>
          </cell>
          <cell r="D56">
            <v>229.18199999999999</v>
          </cell>
          <cell r="E56">
            <v>428.07</v>
          </cell>
          <cell r="F56">
            <v>428.07</v>
          </cell>
          <cell r="G56">
            <v>428.12</v>
          </cell>
          <cell r="H56">
            <v>453.47</v>
          </cell>
          <cell r="I56">
            <v>1848.807</v>
          </cell>
          <cell r="J56">
            <v>104.755</v>
          </cell>
          <cell r="L56">
            <v>142.55000000000001</v>
          </cell>
          <cell r="M56">
            <v>4.1999999999999997E-3</v>
          </cell>
        </row>
        <row r="57">
          <cell r="B57">
            <v>35216</v>
          </cell>
          <cell r="C57">
            <v>1777.88</v>
          </cell>
          <cell r="D57">
            <v>232.09399999999999</v>
          </cell>
          <cell r="E57">
            <v>426.42</v>
          </cell>
          <cell r="F57">
            <v>426.42</v>
          </cell>
          <cell r="G57">
            <v>426.43</v>
          </cell>
          <cell r="H57">
            <v>451.72</v>
          </cell>
          <cell r="I57">
            <v>1880.2670000000001</v>
          </cell>
          <cell r="J57">
            <v>108.1</v>
          </cell>
          <cell r="K57">
            <v>662.15099999999995</v>
          </cell>
          <cell r="L57">
            <v>147.84</v>
          </cell>
          <cell r="M57">
            <v>4.0999999999999995E-3</v>
          </cell>
        </row>
        <row r="58">
          <cell r="B58">
            <v>35246</v>
          </cell>
          <cell r="C58">
            <v>1811.83</v>
          </cell>
          <cell r="D58">
            <v>232.72800000000001</v>
          </cell>
          <cell r="E58">
            <v>431.66</v>
          </cell>
          <cell r="F58">
            <v>431.66</v>
          </cell>
          <cell r="G58">
            <v>431.7</v>
          </cell>
          <cell r="H58">
            <v>457.37</v>
          </cell>
          <cell r="I58">
            <v>1889.9970000000001</v>
          </cell>
          <cell r="J58">
            <v>109.685</v>
          </cell>
          <cell r="K58">
            <v>664.25300000000004</v>
          </cell>
          <cell r="L58">
            <v>151.93</v>
          </cell>
          <cell r="M58">
            <v>4.0999999999999995E-3</v>
          </cell>
        </row>
        <row r="59">
          <cell r="B59">
            <v>35277</v>
          </cell>
          <cell r="C59">
            <v>1676.42</v>
          </cell>
          <cell r="D59">
            <v>232.24199999999999</v>
          </cell>
          <cell r="E59">
            <v>421.94</v>
          </cell>
          <cell r="F59">
            <v>421.94</v>
          </cell>
          <cell r="G59">
            <v>421.89</v>
          </cell>
          <cell r="H59">
            <v>446.87</v>
          </cell>
          <cell r="I59">
            <v>1828.7080000000001</v>
          </cell>
          <cell r="J59">
            <v>106.72499999999999</v>
          </cell>
          <cell r="L59">
            <v>150.46</v>
          </cell>
          <cell r="M59">
            <v>4.1999999999999997E-3</v>
          </cell>
        </row>
        <row r="60">
          <cell r="B60">
            <v>35308</v>
          </cell>
          <cell r="C60">
            <v>1633.29</v>
          </cell>
          <cell r="D60">
            <v>237.119</v>
          </cell>
          <cell r="E60">
            <v>423.52</v>
          </cell>
          <cell r="F60">
            <v>423.52</v>
          </cell>
          <cell r="G60">
            <v>423.49</v>
          </cell>
          <cell r="H60">
            <v>448.48</v>
          </cell>
          <cell r="I60">
            <v>1879.2529999999999</v>
          </cell>
          <cell r="J60">
            <v>108.6</v>
          </cell>
          <cell r="L60">
            <v>153.68</v>
          </cell>
          <cell r="M60">
            <v>3.9000000000000003E-3</v>
          </cell>
        </row>
        <row r="61">
          <cell r="B61">
            <v>35338</v>
          </cell>
          <cell r="C61">
            <v>1727.08</v>
          </cell>
          <cell r="D61">
            <v>238.73599999999999</v>
          </cell>
          <cell r="E61">
            <v>428.96</v>
          </cell>
          <cell r="F61">
            <v>428.96</v>
          </cell>
          <cell r="G61">
            <v>429.01</v>
          </cell>
          <cell r="H61">
            <v>454.32</v>
          </cell>
          <cell r="I61">
            <v>1955.452</v>
          </cell>
          <cell r="J61">
            <v>111.375</v>
          </cell>
          <cell r="L61">
            <v>159.09</v>
          </cell>
          <cell r="M61">
            <v>4.0999999999999995E-3</v>
          </cell>
        </row>
        <row r="62">
          <cell r="B62">
            <v>35369</v>
          </cell>
          <cell r="C62">
            <v>1645.39</v>
          </cell>
          <cell r="D62">
            <v>242.65700000000001</v>
          </cell>
          <cell r="E62">
            <v>426.84</v>
          </cell>
          <cell r="F62">
            <v>426.84</v>
          </cell>
          <cell r="G62">
            <v>426.82</v>
          </cell>
          <cell r="H62">
            <v>451.99</v>
          </cell>
          <cell r="I62">
            <v>2007.5440000000001</v>
          </cell>
          <cell r="J62">
            <v>113.74</v>
          </cell>
          <cell r="L62">
            <v>166.38</v>
          </cell>
          <cell r="M62">
            <v>4.1999999999999997E-3</v>
          </cell>
        </row>
        <row r="63">
          <cell r="B63">
            <v>35399</v>
          </cell>
          <cell r="C63">
            <v>1658.44</v>
          </cell>
          <cell r="D63">
            <v>243.886</v>
          </cell>
          <cell r="E63">
            <v>428.82</v>
          </cell>
          <cell r="F63">
            <v>428.82</v>
          </cell>
          <cell r="G63">
            <v>428.84</v>
          </cell>
          <cell r="H63">
            <v>454.18</v>
          </cell>
          <cell r="I63">
            <v>2138.17</v>
          </cell>
          <cell r="J63">
            <v>113.8</v>
          </cell>
          <cell r="K63">
            <v>744.12300000000005</v>
          </cell>
          <cell r="L63">
            <v>168.99</v>
          </cell>
          <cell r="M63">
            <v>4.1999999999999997E-3</v>
          </cell>
        </row>
        <row r="64">
          <cell r="B64">
            <v>35430</v>
          </cell>
          <cell r="C64">
            <v>1561.28</v>
          </cell>
          <cell r="D64">
            <v>242.65799999999999</v>
          </cell>
          <cell r="E64">
            <v>423.94</v>
          </cell>
          <cell r="F64">
            <v>423.94</v>
          </cell>
          <cell r="G64">
            <v>423.95</v>
          </cell>
          <cell r="H64">
            <v>449.02</v>
          </cell>
          <cell r="I64">
            <v>2130.1</v>
          </cell>
          <cell r="J64">
            <v>116.07</v>
          </cell>
          <cell r="K64">
            <v>739.952</v>
          </cell>
          <cell r="L64">
            <v>171.68</v>
          </cell>
          <cell r="M64">
            <v>4.3E-3</v>
          </cell>
        </row>
        <row r="65">
          <cell r="B65">
            <v>35461</v>
          </cell>
          <cell r="C65">
            <v>1456.86</v>
          </cell>
          <cell r="D65">
            <v>245.51499999999999</v>
          </cell>
          <cell r="E65">
            <v>427.75</v>
          </cell>
          <cell r="F65">
            <v>427.75</v>
          </cell>
          <cell r="G65">
            <v>427.74</v>
          </cell>
          <cell r="H65">
            <v>453.01</v>
          </cell>
          <cell r="I65">
            <v>2210.7660000000001</v>
          </cell>
          <cell r="J65">
            <v>121.4</v>
          </cell>
          <cell r="L65">
            <v>174.95</v>
          </cell>
          <cell r="M65">
            <v>4.1999999999999997E-3</v>
          </cell>
        </row>
        <row r="66">
          <cell r="B66">
            <v>35489</v>
          </cell>
          <cell r="C66">
            <v>1500.57</v>
          </cell>
          <cell r="D66">
            <v>245.41900000000001</v>
          </cell>
          <cell r="E66">
            <v>432.07</v>
          </cell>
          <cell r="F66">
            <v>432.07</v>
          </cell>
          <cell r="G66">
            <v>432.04</v>
          </cell>
          <cell r="H66">
            <v>457.5</v>
          </cell>
          <cell r="I66">
            <v>2231.799</v>
          </cell>
          <cell r="J66">
            <v>120.69</v>
          </cell>
          <cell r="L66">
            <v>172.05</v>
          </cell>
          <cell r="M66">
            <v>4.4000000000000003E-3</v>
          </cell>
        </row>
        <row r="67">
          <cell r="B67">
            <v>35520</v>
          </cell>
          <cell r="C67">
            <v>1464.87</v>
          </cell>
          <cell r="D67">
            <v>246.571</v>
          </cell>
          <cell r="E67">
            <v>431.16</v>
          </cell>
          <cell r="F67">
            <v>431.16</v>
          </cell>
          <cell r="G67">
            <v>431.16</v>
          </cell>
          <cell r="H67">
            <v>456.62</v>
          </cell>
          <cell r="I67">
            <v>2193.4940000000001</v>
          </cell>
          <cell r="J67">
            <v>123.81</v>
          </cell>
          <cell r="K67">
            <v>757.95699999999999</v>
          </cell>
          <cell r="L67">
            <v>175.65</v>
          </cell>
          <cell r="M67">
            <v>4.5000000000000005E-3</v>
          </cell>
        </row>
        <row r="68">
          <cell r="B68">
            <v>35550</v>
          </cell>
          <cell r="C68">
            <v>1537.34</v>
          </cell>
          <cell r="D68">
            <v>245.62</v>
          </cell>
          <cell r="E68">
            <v>440.02</v>
          </cell>
          <cell r="F68">
            <v>440.02</v>
          </cell>
          <cell r="G68">
            <v>440.09</v>
          </cell>
          <cell r="H68">
            <v>466.19</v>
          </cell>
          <cell r="I68">
            <v>2264.1660000000002</v>
          </cell>
          <cell r="J68">
            <v>126.91</v>
          </cell>
          <cell r="L68">
            <v>179.27</v>
          </cell>
          <cell r="M68">
            <v>4.3899999999999998E-3</v>
          </cell>
        </row>
        <row r="69">
          <cell r="B69">
            <v>35581</v>
          </cell>
          <cell r="C69">
            <v>1586.14</v>
          </cell>
          <cell r="D69">
            <v>243.74799999999999</v>
          </cell>
          <cell r="E69">
            <v>445.86</v>
          </cell>
          <cell r="F69">
            <v>445.86</v>
          </cell>
          <cell r="G69">
            <v>445.94</v>
          </cell>
          <cell r="H69">
            <v>472.59</v>
          </cell>
          <cell r="I69">
            <v>2384.0990000000002</v>
          </cell>
          <cell r="J69">
            <v>116.53</v>
          </cell>
          <cell r="L69">
            <v>167.14</v>
          </cell>
          <cell r="M69">
            <v>4.3E-3</v>
          </cell>
        </row>
        <row r="70">
          <cell r="B70">
            <v>35611</v>
          </cell>
          <cell r="C70">
            <v>1657.76</v>
          </cell>
          <cell r="D70">
            <v>246.78</v>
          </cell>
          <cell r="E70">
            <v>451.82</v>
          </cell>
          <cell r="F70">
            <v>451.82</v>
          </cell>
          <cell r="G70">
            <v>451.84</v>
          </cell>
          <cell r="H70">
            <v>478.94</v>
          </cell>
          <cell r="I70">
            <v>2491.37</v>
          </cell>
          <cell r="J70">
            <v>114.43</v>
          </cell>
          <cell r="L70">
            <v>165.31</v>
          </cell>
          <cell r="M70">
            <v>4.3800000000000002E-3</v>
          </cell>
        </row>
        <row r="71">
          <cell r="B71">
            <v>35642</v>
          </cell>
          <cell r="C71">
            <v>1647.38</v>
          </cell>
          <cell r="D71">
            <v>250.40299999999999</v>
          </cell>
          <cell r="E71">
            <v>461.7</v>
          </cell>
          <cell r="F71">
            <v>461.7</v>
          </cell>
          <cell r="G71">
            <v>462.02</v>
          </cell>
          <cell r="H71">
            <v>490.14</v>
          </cell>
          <cell r="I71">
            <v>2646.3670000000002</v>
          </cell>
          <cell r="J71">
            <v>118.4</v>
          </cell>
          <cell r="K71">
            <v>908.49800000000005</v>
          </cell>
          <cell r="L71">
            <v>170.17</v>
          </cell>
          <cell r="M71">
            <v>4.3600000000000002E-3</v>
          </cell>
        </row>
        <row r="72">
          <cell r="B72">
            <v>35673</v>
          </cell>
          <cell r="C72">
            <v>1523.75</v>
          </cell>
          <cell r="D72">
            <v>252.27199999999999</v>
          </cell>
          <cell r="E72">
            <v>448.53</v>
          </cell>
          <cell r="F72">
            <v>448.53</v>
          </cell>
          <cell r="G72">
            <v>448.41</v>
          </cell>
          <cell r="H72">
            <v>475.85</v>
          </cell>
          <cell r="I72">
            <v>2479.7550000000001</v>
          </cell>
          <cell r="J72">
            <v>120.29</v>
          </cell>
          <cell r="L72">
            <v>173.1</v>
          </cell>
          <cell r="M72">
            <v>4.2599999999999999E-3</v>
          </cell>
        </row>
        <row r="73">
          <cell r="B73">
            <v>35703</v>
          </cell>
          <cell r="C73">
            <v>1486.12</v>
          </cell>
          <cell r="D73">
            <v>254.113</v>
          </cell>
          <cell r="E73">
            <v>449.89</v>
          </cell>
          <cell r="F73">
            <v>449.89</v>
          </cell>
          <cell r="G73">
            <v>449.98</v>
          </cell>
          <cell r="H73">
            <v>477.4</v>
          </cell>
          <cell r="I73">
            <v>2646.9479999999999</v>
          </cell>
          <cell r="J73">
            <v>120.73</v>
          </cell>
          <cell r="L73">
            <v>178.18</v>
          </cell>
          <cell r="M73">
            <v>4.4200000000000003E-3</v>
          </cell>
        </row>
        <row r="74">
          <cell r="B74">
            <v>35734</v>
          </cell>
          <cell r="C74">
            <v>1367.1</v>
          </cell>
          <cell r="D74">
            <v>257.42399999999998</v>
          </cell>
          <cell r="E74">
            <v>445.26</v>
          </cell>
          <cell r="F74">
            <v>445.26</v>
          </cell>
          <cell r="G74">
            <v>445.07</v>
          </cell>
          <cell r="H74">
            <v>471.94</v>
          </cell>
          <cell r="I74">
            <v>2526.4870000000001</v>
          </cell>
          <cell r="J74">
            <v>120.27</v>
          </cell>
          <cell r="L74">
            <v>181.28</v>
          </cell>
          <cell r="M74">
            <v>4.2199999999999998E-3</v>
          </cell>
        </row>
        <row r="75">
          <cell r="B75">
            <v>35764</v>
          </cell>
          <cell r="C75">
            <v>1340.49</v>
          </cell>
          <cell r="D75">
            <v>256.10199999999998</v>
          </cell>
          <cell r="E75">
            <v>432.9</v>
          </cell>
          <cell r="F75">
            <v>432.9</v>
          </cell>
          <cell r="G75">
            <v>432.91</v>
          </cell>
          <cell r="I75">
            <v>2604.2280000000001</v>
          </cell>
          <cell r="J75">
            <v>127.625</v>
          </cell>
          <cell r="L75">
            <v>191.59</v>
          </cell>
          <cell r="M75">
            <v>4.4799999999999996E-3</v>
          </cell>
        </row>
        <row r="76">
          <cell r="B76">
            <v>35795</v>
          </cell>
          <cell r="C76">
            <v>1258.2</v>
          </cell>
          <cell r="D76">
            <v>256.375</v>
          </cell>
          <cell r="E76">
            <v>430.13</v>
          </cell>
          <cell r="F76">
            <v>430.13</v>
          </cell>
          <cell r="G76">
            <v>430.11</v>
          </cell>
          <cell r="I76">
            <v>2663.14</v>
          </cell>
          <cell r="J76">
            <v>130.02500000000001</v>
          </cell>
          <cell r="L76">
            <v>195.14</v>
          </cell>
          <cell r="M76">
            <v>3.96E-3</v>
          </cell>
        </row>
        <row r="77">
          <cell r="B77">
            <v>35826</v>
          </cell>
          <cell r="C77">
            <v>1357.29</v>
          </cell>
          <cell r="D77">
            <v>255.095</v>
          </cell>
          <cell r="E77">
            <v>441.23</v>
          </cell>
          <cell r="F77">
            <v>441.23</v>
          </cell>
          <cell r="G77">
            <v>441.25</v>
          </cell>
          <cell r="I77">
            <v>2715.43</v>
          </cell>
          <cell r="J77">
            <v>126.8</v>
          </cell>
          <cell r="L77">
            <v>191.67</v>
          </cell>
          <cell r="M77">
            <v>4.2300000000000003E-3</v>
          </cell>
        </row>
        <row r="78">
          <cell r="B78">
            <v>35854</v>
          </cell>
          <cell r="C78">
            <v>1362.86</v>
          </cell>
          <cell r="D78">
            <v>256.94200000000001</v>
          </cell>
          <cell r="E78">
            <v>441.53</v>
          </cell>
          <cell r="F78">
            <v>441.53</v>
          </cell>
          <cell r="G78">
            <v>441.55</v>
          </cell>
          <cell r="I78">
            <v>2924.3330000000001</v>
          </cell>
          <cell r="J78">
            <v>126.33</v>
          </cell>
          <cell r="L78">
            <v>192.35</v>
          </cell>
          <cell r="M78">
            <v>4.2700000000000004E-3</v>
          </cell>
        </row>
        <row r="79">
          <cell r="B79">
            <v>35885</v>
          </cell>
          <cell r="C79">
            <v>1347.66</v>
          </cell>
          <cell r="D79">
            <v>258.13600000000002</v>
          </cell>
          <cell r="E79">
            <v>444.83</v>
          </cell>
          <cell r="F79">
            <v>444.83</v>
          </cell>
          <cell r="G79">
            <v>444.83</v>
          </cell>
          <cell r="H79">
            <v>471.5</v>
          </cell>
          <cell r="I79">
            <v>3092.12</v>
          </cell>
          <cell r="J79">
            <v>133.35499999999999</v>
          </cell>
          <cell r="K79">
            <v>1048.7249999999999</v>
          </cell>
          <cell r="L79">
            <v>202.87</v>
          </cell>
          <cell r="M79">
            <v>4.47E-3</v>
          </cell>
        </row>
        <row r="80">
          <cell r="B80">
            <v>35915</v>
          </cell>
          <cell r="C80">
            <v>1316.74</v>
          </cell>
          <cell r="D80">
            <v>260.233</v>
          </cell>
          <cell r="E80">
            <v>446.78</v>
          </cell>
          <cell r="F80">
            <v>446.78</v>
          </cell>
          <cell r="G80">
            <v>446.78</v>
          </cell>
          <cell r="I80">
            <v>3127.924</v>
          </cell>
          <cell r="J80">
            <v>132.13</v>
          </cell>
          <cell r="L80">
            <v>204.16</v>
          </cell>
          <cell r="M80">
            <v>4.2900000000000004E-3</v>
          </cell>
        </row>
        <row r="81">
          <cell r="B81">
            <v>35946</v>
          </cell>
          <cell r="C81">
            <v>1315.18</v>
          </cell>
          <cell r="D81">
            <v>263.64299999999997</v>
          </cell>
          <cell r="E81">
            <v>453.21</v>
          </cell>
          <cell r="F81">
            <v>453.21</v>
          </cell>
          <cell r="G81">
            <v>453.22</v>
          </cell>
          <cell r="I81">
            <v>3104.857</v>
          </cell>
          <cell r="J81">
            <v>138.565</v>
          </cell>
          <cell r="L81">
            <v>216.31</v>
          </cell>
          <cell r="M81">
            <v>4.0600000000000002E-3</v>
          </cell>
        </row>
        <row r="82">
          <cell r="B82">
            <v>35976</v>
          </cell>
          <cell r="C82">
            <v>1324.99</v>
          </cell>
          <cell r="D82">
            <v>261.99200000000002</v>
          </cell>
          <cell r="E82">
            <v>453.45</v>
          </cell>
          <cell r="F82">
            <v>453.45</v>
          </cell>
          <cell r="G82">
            <v>453.46</v>
          </cell>
          <cell r="I82">
            <v>3182.357</v>
          </cell>
          <cell r="J82">
            <v>138.785</v>
          </cell>
          <cell r="L82">
            <v>217.4</v>
          </cell>
          <cell r="M82">
            <v>4.13E-3</v>
          </cell>
        </row>
        <row r="83">
          <cell r="B83">
            <v>36007</v>
          </cell>
          <cell r="C83">
            <v>1359.13</v>
          </cell>
          <cell r="D83">
            <v>263.28800000000001</v>
          </cell>
          <cell r="E83">
            <v>459.6</v>
          </cell>
          <cell r="F83">
            <v>459.6</v>
          </cell>
          <cell r="G83">
            <v>459.62</v>
          </cell>
          <cell r="I83">
            <v>3181.7689999999998</v>
          </cell>
          <cell r="J83">
            <v>144.38</v>
          </cell>
          <cell r="L83">
            <v>228.19</v>
          </cell>
          <cell r="M83">
            <v>3.9199999999999999E-3</v>
          </cell>
        </row>
        <row r="84">
          <cell r="B84">
            <v>36038</v>
          </cell>
          <cell r="C84">
            <v>1191.76</v>
          </cell>
          <cell r="D84">
            <v>265.64600000000002</v>
          </cell>
          <cell r="E84">
            <v>449.85</v>
          </cell>
          <cell r="F84">
            <v>449.85</v>
          </cell>
          <cell r="G84">
            <v>449.84</v>
          </cell>
          <cell r="I84">
            <v>2751.2820000000002</v>
          </cell>
          <cell r="J84">
            <v>141.19</v>
          </cell>
          <cell r="L84">
            <v>228.82</v>
          </cell>
          <cell r="M84">
            <v>4.0400000000000002E-3</v>
          </cell>
        </row>
        <row r="85">
          <cell r="B85">
            <v>36068</v>
          </cell>
          <cell r="C85">
            <v>1128.21</v>
          </cell>
          <cell r="D85">
            <v>270.642</v>
          </cell>
          <cell r="E85">
            <v>443.03</v>
          </cell>
          <cell r="F85">
            <v>443.03</v>
          </cell>
          <cell r="G85">
            <v>442.99</v>
          </cell>
          <cell r="I85">
            <v>2814.12</v>
          </cell>
          <cell r="J85">
            <v>136.12</v>
          </cell>
          <cell r="L85">
            <v>231.94</v>
          </cell>
          <cell r="M85">
            <v>2.99E-3</v>
          </cell>
        </row>
        <row r="86">
          <cell r="B86">
            <v>36099</v>
          </cell>
          <cell r="C86">
            <v>1119.6099999999999</v>
          </cell>
          <cell r="D86">
            <v>270.78199999999998</v>
          </cell>
          <cell r="E86">
            <v>434.53</v>
          </cell>
          <cell r="F86">
            <v>434.53</v>
          </cell>
          <cell r="G86">
            <v>434.54</v>
          </cell>
          <cell r="I86">
            <v>3046.002</v>
          </cell>
          <cell r="J86">
            <v>116.53</v>
          </cell>
          <cell r="L86">
            <v>198.63</v>
          </cell>
          <cell r="M86">
            <v>2.2000000000000001E-3</v>
          </cell>
        </row>
        <row r="87">
          <cell r="B87">
            <v>36129</v>
          </cell>
          <cell r="C87">
            <v>1236.31</v>
          </cell>
          <cell r="D87">
            <v>268.39499999999998</v>
          </cell>
          <cell r="E87">
            <v>448.85</v>
          </cell>
          <cell r="F87">
            <v>448.85</v>
          </cell>
          <cell r="G87">
            <v>448.88</v>
          </cell>
          <cell r="I87">
            <v>3232.3519999999999</v>
          </cell>
          <cell r="J87">
            <v>122.92</v>
          </cell>
          <cell r="L87">
            <v>209.14</v>
          </cell>
          <cell r="M87">
            <v>1.9E-3</v>
          </cell>
        </row>
        <row r="88">
          <cell r="B88">
            <v>36160</v>
          </cell>
          <cell r="C88">
            <v>1175.56</v>
          </cell>
          <cell r="D88">
            <v>257.41199999999998</v>
          </cell>
          <cell r="E88">
            <v>444.93</v>
          </cell>
          <cell r="F88">
            <v>444.93</v>
          </cell>
          <cell r="G88">
            <v>444.93</v>
          </cell>
          <cell r="I88">
            <v>3394.3850000000002</v>
          </cell>
          <cell r="J88">
            <v>112.8</v>
          </cell>
          <cell r="L88">
            <v>194.94</v>
          </cell>
          <cell r="M88">
            <v>2.3700000000000001E-3</v>
          </cell>
        </row>
        <row r="89">
          <cell r="B89">
            <v>36191</v>
          </cell>
          <cell r="C89">
            <v>1217.02</v>
          </cell>
          <cell r="D89">
            <v>258.73899999999998</v>
          </cell>
          <cell r="E89">
            <v>447.41</v>
          </cell>
          <cell r="F89">
            <v>447.41</v>
          </cell>
          <cell r="G89">
            <v>447.42</v>
          </cell>
          <cell r="I89">
            <v>3474.6610000000001</v>
          </cell>
          <cell r="J89">
            <v>116.28</v>
          </cell>
          <cell r="L89">
            <v>199.9</v>
          </cell>
          <cell r="M89">
            <v>2.0200000000000001E-3</v>
          </cell>
        </row>
        <row r="90">
          <cell r="B90">
            <v>36219</v>
          </cell>
          <cell r="C90">
            <v>1211.6199999999999</v>
          </cell>
          <cell r="D90">
            <v>261.55799999999999</v>
          </cell>
          <cell r="E90">
            <v>448.77</v>
          </cell>
          <cell r="F90">
            <v>448.77</v>
          </cell>
          <cell r="G90">
            <v>448.78</v>
          </cell>
          <cell r="I90">
            <v>3380.95</v>
          </cell>
          <cell r="J90">
            <v>118.65</v>
          </cell>
          <cell r="L90">
            <v>196.28</v>
          </cell>
          <cell r="M90">
            <v>1.3799999999999999E-3</v>
          </cell>
        </row>
        <row r="91">
          <cell r="B91">
            <v>36245</v>
          </cell>
          <cell r="C91">
            <v>1377.79</v>
          </cell>
          <cell r="D91">
            <v>265.49</v>
          </cell>
          <cell r="E91">
            <v>470.74632546193055</v>
          </cell>
          <cell r="H91">
            <v>497.69</v>
          </cell>
          <cell r="I91">
            <v>3446.709818643048</v>
          </cell>
          <cell r="J91">
            <v>120.09</v>
          </cell>
          <cell r="K91">
            <v>1149.6500000000001</v>
          </cell>
          <cell r="L91">
            <v>197.3</v>
          </cell>
          <cell r="M91">
            <v>1.4999999999999999E-4</v>
          </cell>
        </row>
        <row r="92">
          <cell r="B92">
            <v>36250</v>
          </cell>
          <cell r="C92">
            <v>1377.16</v>
          </cell>
          <cell r="D92">
            <v>265.57900000000001</v>
          </cell>
          <cell r="E92">
            <v>475.05</v>
          </cell>
          <cell r="F92">
            <v>475.05</v>
          </cell>
          <cell r="G92">
            <v>475.2</v>
          </cell>
          <cell r="H92">
            <v>502.24</v>
          </cell>
          <cell r="I92">
            <v>3486.4340000000002</v>
          </cell>
          <cell r="J92">
            <v>118.43</v>
          </cell>
          <cell r="K92">
            <v>1162.9000000000001</v>
          </cell>
          <cell r="L92">
            <v>195.62</v>
          </cell>
          <cell r="M92">
            <v>1.6000000000000001E-4</v>
          </cell>
        </row>
        <row r="93">
          <cell r="B93">
            <v>36280</v>
          </cell>
          <cell r="C93">
            <v>1453.14</v>
          </cell>
          <cell r="D93">
            <v>270.202</v>
          </cell>
          <cell r="E93">
            <v>483.41</v>
          </cell>
          <cell r="F93">
            <v>483.41</v>
          </cell>
          <cell r="G93">
            <v>483.45</v>
          </cell>
          <cell r="I93">
            <v>3623.393</v>
          </cell>
          <cell r="J93">
            <v>119.36499999999999</v>
          </cell>
          <cell r="L93">
            <v>196.6</v>
          </cell>
          <cell r="M93">
            <v>1.1000000000000002E-4</v>
          </cell>
        </row>
        <row r="94">
          <cell r="B94">
            <v>36311</v>
          </cell>
          <cell r="C94">
            <v>1409.76</v>
          </cell>
          <cell r="D94">
            <v>270.75580000000002</v>
          </cell>
          <cell r="E94">
            <v>483.81</v>
          </cell>
          <cell r="F94">
            <v>483.81</v>
          </cell>
          <cell r="G94">
            <v>483.83</v>
          </cell>
          <cell r="I94">
            <v>3500.192</v>
          </cell>
          <cell r="J94">
            <v>121.795</v>
          </cell>
          <cell r="L94">
            <v>197.29</v>
          </cell>
          <cell r="M94">
            <v>1E-4</v>
          </cell>
        </row>
        <row r="95">
          <cell r="B95">
            <v>36341</v>
          </cell>
          <cell r="C95">
            <v>1539.15</v>
          </cell>
          <cell r="D95">
            <v>264.41300000000001</v>
          </cell>
          <cell r="E95">
            <v>498.07</v>
          </cell>
          <cell r="F95">
            <v>498.07</v>
          </cell>
          <cell r="G95">
            <v>498.47</v>
          </cell>
          <cell r="I95">
            <v>3644.09</v>
          </cell>
          <cell r="J95">
            <v>121.04</v>
          </cell>
          <cell r="L95">
            <v>192.76</v>
          </cell>
          <cell r="M95">
            <v>1E-4</v>
          </cell>
        </row>
        <row r="96">
          <cell r="B96">
            <v>36372</v>
          </cell>
          <cell r="C96">
            <v>1607.37</v>
          </cell>
          <cell r="D96">
            <v>266.68259999999998</v>
          </cell>
          <cell r="E96">
            <v>511.91</v>
          </cell>
          <cell r="F96">
            <v>511.91</v>
          </cell>
          <cell r="G96">
            <v>512.04</v>
          </cell>
          <cell r="I96">
            <v>3587.2379999999998</v>
          </cell>
          <cell r="J96">
            <v>114.765</v>
          </cell>
          <cell r="L96">
            <v>185.33</v>
          </cell>
          <cell r="M96">
            <v>1E-4</v>
          </cell>
        </row>
        <row r="97">
          <cell r="B97">
            <v>36403</v>
          </cell>
          <cell r="C97">
            <v>1583.71</v>
          </cell>
          <cell r="D97">
            <v>265.93069000000003</v>
          </cell>
          <cell r="E97">
            <v>509.46</v>
          </cell>
          <cell r="F97">
            <v>509.46</v>
          </cell>
          <cell r="G97">
            <v>509.54</v>
          </cell>
          <cell r="H97">
            <v>540.17999999999995</v>
          </cell>
          <cell r="I97">
            <v>3583.973</v>
          </cell>
          <cell r="J97">
            <v>109.645</v>
          </cell>
          <cell r="L97">
            <v>175.91</v>
          </cell>
          <cell r="M97">
            <v>1E-4</v>
          </cell>
        </row>
        <row r="98">
          <cell r="B98">
            <v>36416</v>
          </cell>
          <cell r="C98">
            <v>1668.71</v>
          </cell>
          <cell r="D98">
            <v>267.55</v>
          </cell>
          <cell r="E98">
            <v>517.29692275360458</v>
          </cell>
          <cell r="H98">
            <v>548.83000000000004</v>
          </cell>
          <cell r="I98">
            <v>3635.615642907891</v>
          </cell>
          <cell r="J98">
            <v>106.21169999999999</v>
          </cell>
          <cell r="K98">
            <v>1203.289</v>
          </cell>
          <cell r="L98">
            <v>168.36</v>
          </cell>
          <cell r="M98">
            <v>1.182E-4</v>
          </cell>
        </row>
        <row r="99">
          <cell r="B99">
            <v>36433</v>
          </cell>
          <cell r="C99">
            <v>1642.1</v>
          </cell>
          <cell r="D99">
            <v>269.58823000000001</v>
          </cell>
          <cell r="E99">
            <v>515.77</v>
          </cell>
          <cell r="F99">
            <v>515.77</v>
          </cell>
          <cell r="G99">
            <v>515.99</v>
          </cell>
          <cell r="H99">
            <v>547.21</v>
          </cell>
          <cell r="I99">
            <v>3512.6840000000002</v>
          </cell>
          <cell r="J99">
            <v>106.47</v>
          </cell>
          <cell r="K99">
            <v>1162.6020000000001</v>
          </cell>
          <cell r="L99">
            <v>171.93</v>
          </cell>
          <cell r="M99">
            <v>1.182E-4</v>
          </cell>
        </row>
        <row r="100">
          <cell r="B100">
            <v>36464</v>
          </cell>
          <cell r="C100">
            <v>1704.3</v>
          </cell>
          <cell r="D100">
            <v>269.24905000000001</v>
          </cell>
          <cell r="E100">
            <v>518.71</v>
          </cell>
          <cell r="F100">
            <v>518.71</v>
          </cell>
          <cell r="G100">
            <v>518.86</v>
          </cell>
          <cell r="I100">
            <v>3700.8679999999999</v>
          </cell>
          <cell r="J100">
            <v>104.36</v>
          </cell>
          <cell r="L100">
            <v>167.46</v>
          </cell>
          <cell r="M100">
            <v>1.0950000000000001E-4</v>
          </cell>
        </row>
        <row r="101">
          <cell r="B101">
            <v>36494</v>
          </cell>
          <cell r="C101">
            <v>1788.97</v>
          </cell>
          <cell r="D101">
            <v>268.61921999999998</v>
          </cell>
          <cell r="E101">
            <v>536.15</v>
          </cell>
          <cell r="F101">
            <v>536.15</v>
          </cell>
          <cell r="G101">
            <v>538.04</v>
          </cell>
          <cell r="I101">
            <v>3796.8939999999998</v>
          </cell>
          <cell r="J101">
            <v>102.185</v>
          </cell>
          <cell r="L101">
            <v>160.63</v>
          </cell>
          <cell r="M101">
            <v>1E-4</v>
          </cell>
        </row>
        <row r="102">
          <cell r="B102">
            <v>36525</v>
          </cell>
          <cell r="C102">
            <v>1877.23</v>
          </cell>
          <cell r="D102">
            <v>271.19472999999999</v>
          </cell>
          <cell r="E102">
            <v>567.4</v>
          </cell>
          <cell r="F102">
            <v>567.4</v>
          </cell>
          <cell r="G102">
            <v>568.12</v>
          </cell>
          <cell r="I102">
            <v>4116.067</v>
          </cell>
          <cell r="J102">
            <v>102.355</v>
          </cell>
          <cell r="L102">
            <v>159.9</v>
          </cell>
          <cell r="M102">
            <v>1E-4</v>
          </cell>
        </row>
        <row r="103">
          <cell r="B103">
            <v>36556</v>
          </cell>
          <cell r="C103">
            <v>1861.78</v>
          </cell>
          <cell r="D103">
            <v>271.44760000000002</v>
          </cell>
          <cell r="E103">
            <v>563.34</v>
          </cell>
          <cell r="F103">
            <v>563.34</v>
          </cell>
          <cell r="G103">
            <v>563.69000000000005</v>
          </cell>
          <cell r="I103">
            <v>3871.9609999999998</v>
          </cell>
          <cell r="J103">
            <v>107.045</v>
          </cell>
          <cell r="L103">
            <v>164.97</v>
          </cell>
          <cell r="M103">
            <v>1E-4</v>
          </cell>
        </row>
        <row r="104">
          <cell r="B104">
            <v>36585</v>
          </cell>
          <cell r="C104">
            <v>1874.01</v>
          </cell>
          <cell r="D104">
            <v>270.13864999999998</v>
          </cell>
          <cell r="E104">
            <v>577.83000000000004</v>
          </cell>
          <cell r="F104">
            <v>577.83000000000004</v>
          </cell>
          <cell r="G104">
            <v>578.88</v>
          </cell>
          <cell r="H104">
            <v>618.67999999999995</v>
          </cell>
          <cell r="I104">
            <v>3900.4290000000001</v>
          </cell>
          <cell r="J104">
            <v>109.855</v>
          </cell>
          <cell r="L104">
            <v>169.53</v>
          </cell>
          <cell r="M104">
            <v>2.3809999999999999E-4</v>
          </cell>
        </row>
        <row r="105">
          <cell r="B105">
            <v>36609</v>
          </cell>
          <cell r="C105">
            <v>1788.61</v>
          </cell>
          <cell r="D105">
            <v>269.94126169999998</v>
          </cell>
          <cell r="E105">
            <v>559.62827276572216</v>
          </cell>
          <cell r="H105">
            <v>599.39</v>
          </cell>
          <cell r="I105">
            <v>4271.4261360661367</v>
          </cell>
          <cell r="J105">
            <v>107.125</v>
          </cell>
          <cell r="K105">
            <v>1403.848</v>
          </cell>
          <cell r="L105">
            <v>168.09</v>
          </cell>
          <cell r="M105">
            <v>1E-4</v>
          </cell>
        </row>
        <row r="106">
          <cell r="B106">
            <v>36616</v>
          </cell>
          <cell r="C106">
            <v>1865.78</v>
          </cell>
          <cell r="D106">
            <v>271.11218000000002</v>
          </cell>
          <cell r="E106">
            <v>573.96</v>
          </cell>
          <cell r="F106">
            <v>573.96</v>
          </cell>
          <cell r="G106">
            <v>574.54999999999995</v>
          </cell>
          <cell r="H106">
            <v>614.74</v>
          </cell>
          <cell r="I106">
            <v>4162.5659999999998</v>
          </cell>
          <cell r="J106">
            <v>102.565</v>
          </cell>
          <cell r="K106">
            <v>1368.07</v>
          </cell>
          <cell r="L106">
            <v>160.63999999999999</v>
          </cell>
          <cell r="M106">
            <v>1E-4</v>
          </cell>
        </row>
        <row r="107">
          <cell r="B107">
            <v>36646</v>
          </cell>
          <cell r="C107">
            <v>1803.37</v>
          </cell>
          <cell r="D107">
            <v>272.1241</v>
          </cell>
          <cell r="E107">
            <v>568.76</v>
          </cell>
          <cell r="F107">
            <v>568.76</v>
          </cell>
          <cell r="G107">
            <v>568.73</v>
          </cell>
          <cell r="I107">
            <v>4008.3339999999998</v>
          </cell>
          <cell r="J107">
            <v>108.075</v>
          </cell>
          <cell r="L107">
            <v>164.74</v>
          </cell>
          <cell r="M107">
            <v>1E-4</v>
          </cell>
        </row>
        <row r="108">
          <cell r="B108">
            <v>36677</v>
          </cell>
          <cell r="C108">
            <v>1665.59</v>
          </cell>
          <cell r="D108">
            <v>273.86689999999999</v>
          </cell>
          <cell r="E108">
            <v>556.61</v>
          </cell>
          <cell r="F108">
            <v>556.61</v>
          </cell>
          <cell r="G108">
            <v>556.55999999999995</v>
          </cell>
          <cell r="H108">
            <v>595.27</v>
          </cell>
          <cell r="I108">
            <v>3922.7179999999998</v>
          </cell>
          <cell r="J108">
            <v>107.675</v>
          </cell>
          <cell r="K108">
            <v>1286.2639999999999</v>
          </cell>
          <cell r="L108">
            <v>165.23</v>
          </cell>
          <cell r="M108">
            <v>1E-4</v>
          </cell>
        </row>
        <row r="109">
          <cell r="B109">
            <v>36692</v>
          </cell>
          <cell r="C109">
            <v>1648.73</v>
          </cell>
          <cell r="D109">
            <v>273.89078999999998</v>
          </cell>
          <cell r="E109">
            <v>563.15744497981507</v>
          </cell>
          <cell r="H109">
            <v>602.38</v>
          </cell>
          <cell r="I109">
            <v>4097.9192511938591</v>
          </cell>
          <cell r="J109">
            <v>106.47150000000001</v>
          </cell>
          <cell r="K109">
            <v>1342.107</v>
          </cell>
          <cell r="L109">
            <v>167.2</v>
          </cell>
          <cell r="M109">
            <v>1E-4</v>
          </cell>
        </row>
        <row r="110">
          <cell r="B110">
            <v>36707</v>
          </cell>
          <cell r="C110">
            <v>1741.33</v>
          </cell>
          <cell r="D110">
            <v>273.1506</v>
          </cell>
          <cell r="E110">
            <v>574.32000000000005</v>
          </cell>
          <cell r="F110">
            <v>574.32000000000005</v>
          </cell>
          <cell r="G110">
            <v>574.49</v>
          </cell>
          <cell r="H110">
            <v>614.32000000000005</v>
          </cell>
          <cell r="I110">
            <v>4035.8049999999998</v>
          </cell>
          <cell r="J110">
            <v>105.80500000000001</v>
          </cell>
          <cell r="K110">
            <v>1321.7639999999999</v>
          </cell>
          <cell r="L110">
            <v>166.91</v>
          </cell>
          <cell r="M110">
            <v>1E-4</v>
          </cell>
        </row>
        <row r="111">
          <cell r="B111">
            <v>36738</v>
          </cell>
          <cell r="C111">
            <v>1589.9</v>
          </cell>
          <cell r="D111">
            <v>274.44592999999998</v>
          </cell>
          <cell r="E111">
            <v>557.04</v>
          </cell>
          <cell r="F111">
            <v>557.04</v>
          </cell>
          <cell r="G111">
            <v>557.07000000000005</v>
          </cell>
          <cell r="I111">
            <v>3974.4940000000001</v>
          </cell>
          <cell r="J111">
            <v>109.58</v>
          </cell>
          <cell r="L111">
            <v>170.69</v>
          </cell>
          <cell r="M111">
            <v>1E-4</v>
          </cell>
        </row>
        <row r="112">
          <cell r="B112">
            <v>36769</v>
          </cell>
          <cell r="C112">
            <v>1653.85</v>
          </cell>
          <cell r="D112">
            <v>271.79325</v>
          </cell>
          <cell r="E112">
            <v>569.92999999999995</v>
          </cell>
          <cell r="F112">
            <v>569.92999999999995</v>
          </cell>
          <cell r="G112">
            <v>570.14</v>
          </cell>
          <cell r="I112">
            <v>4087.3180000000002</v>
          </cell>
          <cell r="J112">
            <v>106.64</v>
          </cell>
          <cell r="L112">
            <v>163.4</v>
          </cell>
          <cell r="M112">
            <v>1.3913E-3</v>
          </cell>
        </row>
        <row r="113">
          <cell r="B113">
            <v>36799</v>
          </cell>
          <cell r="C113">
            <v>1613.45</v>
          </cell>
          <cell r="D113">
            <v>272.68</v>
          </cell>
          <cell r="E113">
            <v>557.54</v>
          </cell>
          <cell r="F113">
            <v>557.54</v>
          </cell>
          <cell r="G113">
            <v>557.85</v>
          </cell>
          <cell r="I113">
            <v>3868.5219999999999</v>
          </cell>
          <cell r="J113">
            <v>108.06</v>
          </cell>
          <cell r="L113">
            <v>165.73</v>
          </cell>
          <cell r="M113">
            <v>2.33E-3</v>
          </cell>
        </row>
        <row r="114">
          <cell r="B114">
            <v>36812</v>
          </cell>
          <cell r="C114">
            <v>1580.13</v>
          </cell>
          <cell r="D114">
            <v>273.03699999999998</v>
          </cell>
          <cell r="E114">
            <v>549.14183380398094</v>
          </cell>
          <cell r="H114">
            <v>588.38</v>
          </cell>
          <cell r="I114">
            <v>3690.0234414576944</v>
          </cell>
          <cell r="J114">
            <v>107.66</v>
          </cell>
          <cell r="K114">
            <v>1202.9760000000001</v>
          </cell>
          <cell r="L114">
            <v>163.66</v>
          </cell>
          <cell r="M114">
            <v>2.3E-3</v>
          </cell>
        </row>
        <row r="115">
          <cell r="B115">
            <v>36830</v>
          </cell>
          <cell r="C115">
            <v>1513.83</v>
          </cell>
          <cell r="D115">
            <v>273.93810000000002</v>
          </cell>
          <cell r="E115">
            <v>542.03</v>
          </cell>
          <cell r="F115">
            <v>542.03</v>
          </cell>
          <cell r="G115">
            <v>542.05999999999995</v>
          </cell>
          <cell r="H115">
            <v>580.76</v>
          </cell>
          <cell r="I115">
            <v>3825.6</v>
          </cell>
          <cell r="J115">
            <v>109.19</v>
          </cell>
          <cell r="K115">
            <v>1247.175</v>
          </cell>
          <cell r="L115">
            <v>164.89</v>
          </cell>
          <cell r="M115">
            <v>2.3E-3</v>
          </cell>
        </row>
        <row r="116">
          <cell r="B116">
            <v>36838</v>
          </cell>
          <cell r="C116">
            <v>1594.66</v>
          </cell>
          <cell r="D116">
            <v>273.75599999999997</v>
          </cell>
          <cell r="E116">
            <v>550.31701819878674</v>
          </cell>
          <cell r="H116">
            <v>589.37</v>
          </cell>
          <cell r="I116">
            <v>3813.5162232710568</v>
          </cell>
          <cell r="J116">
            <v>107.4751</v>
          </cell>
          <cell r="K116">
            <v>1241.6969999999999</v>
          </cell>
          <cell r="L116">
            <v>162.65</v>
          </cell>
          <cell r="M116">
            <v>2.2599999999999999E-3</v>
          </cell>
        </row>
        <row r="117">
          <cell r="B117">
            <v>36857</v>
          </cell>
          <cell r="C117">
            <v>1492.49</v>
          </cell>
          <cell r="D117">
            <v>275.79300000000001</v>
          </cell>
          <cell r="E117">
            <v>541.74530564629026</v>
          </cell>
          <cell r="H117">
            <v>580.19000000000005</v>
          </cell>
          <cell r="I117">
            <v>3664.9002162708903</v>
          </cell>
          <cell r="J117">
            <v>110.58</v>
          </cell>
          <cell r="K117">
            <v>1193.307</v>
          </cell>
          <cell r="L117">
            <v>168.53</v>
          </cell>
          <cell r="M117">
            <v>2.2599999999999999E-3</v>
          </cell>
        </row>
        <row r="118">
          <cell r="B118">
            <v>36860</v>
          </cell>
          <cell r="C118">
            <v>1494.92</v>
          </cell>
          <cell r="D118">
            <v>276.81198999999998</v>
          </cell>
          <cell r="E118">
            <v>540.27</v>
          </cell>
          <cell r="F118">
            <v>540.27</v>
          </cell>
          <cell r="G118">
            <v>540.27</v>
          </cell>
          <cell r="H118">
            <v>578.61</v>
          </cell>
          <cell r="I118">
            <v>3584.4589999999998</v>
          </cell>
          <cell r="J118">
            <v>110.77500000000001</v>
          </cell>
          <cell r="K118">
            <v>1167.115</v>
          </cell>
          <cell r="L118">
            <v>172.12</v>
          </cell>
          <cell r="M118">
            <v>2.2599999999999999E-3</v>
          </cell>
        </row>
        <row r="119">
          <cell r="B119">
            <v>36891</v>
          </cell>
          <cell r="C119">
            <v>1408.66</v>
          </cell>
          <cell r="D119">
            <v>276.77</v>
          </cell>
          <cell r="E119">
            <v>536.72</v>
          </cell>
          <cell r="F119">
            <v>536.72</v>
          </cell>
          <cell r="G119">
            <v>536.71</v>
          </cell>
          <cell r="I119">
            <v>3678.9050000000002</v>
          </cell>
          <cell r="J119">
            <v>114.2</v>
          </cell>
          <cell r="L119">
            <v>188.23</v>
          </cell>
          <cell r="M119">
            <v>2.2667E-3</v>
          </cell>
        </row>
        <row r="120">
          <cell r="B120">
            <v>36922</v>
          </cell>
          <cell r="C120">
            <v>1426.9</v>
          </cell>
          <cell r="D120">
            <v>279.93900000000002</v>
          </cell>
          <cell r="E120">
            <v>542.02</v>
          </cell>
          <cell r="F120">
            <v>542.02</v>
          </cell>
          <cell r="G120">
            <v>542.03</v>
          </cell>
          <cell r="I120">
            <v>3764.096</v>
          </cell>
          <cell r="J120">
            <v>116.285</v>
          </cell>
          <cell r="L120">
            <v>191.76</v>
          </cell>
          <cell r="M120">
            <v>2.3789000000000002E-3</v>
          </cell>
        </row>
        <row r="121">
          <cell r="B121">
            <v>36950</v>
          </cell>
          <cell r="C121">
            <v>1362.69</v>
          </cell>
          <cell r="D121">
            <v>282.56</v>
          </cell>
          <cell r="E121">
            <v>533.51</v>
          </cell>
          <cell r="F121">
            <v>533.51</v>
          </cell>
          <cell r="G121">
            <v>533.48</v>
          </cell>
          <cell r="I121">
            <v>3429.3519999999999</v>
          </cell>
          <cell r="J121">
            <v>117.295</v>
          </cell>
          <cell r="L121">
            <v>193.28</v>
          </cell>
          <cell r="M121">
            <v>2.3473999999999999E-3</v>
          </cell>
        </row>
        <row r="122">
          <cell r="B122">
            <v>36976</v>
          </cell>
          <cell r="C122">
            <v>1468.23</v>
          </cell>
          <cell r="D122">
            <v>285.15499999999997</v>
          </cell>
          <cell r="E122">
            <v>544.76419939577045</v>
          </cell>
          <cell r="H122">
            <v>583.54999999999995</v>
          </cell>
          <cell r="I122">
            <v>3171.7620000000002</v>
          </cell>
          <cell r="J122">
            <v>123.155</v>
          </cell>
          <cell r="L122">
            <v>201.52</v>
          </cell>
          <cell r="M122">
            <v>1.19615384615385E-3</v>
          </cell>
        </row>
        <row r="123">
          <cell r="B123">
            <v>36981</v>
          </cell>
          <cell r="C123">
            <v>1407.73</v>
          </cell>
          <cell r="D123">
            <v>283.82799999999997</v>
          </cell>
          <cell r="E123">
            <v>543.84</v>
          </cell>
          <cell r="F123">
            <v>543.84</v>
          </cell>
          <cell r="G123">
            <v>543.88</v>
          </cell>
          <cell r="H123">
            <v>582.55999999999995</v>
          </cell>
          <cell r="I123">
            <v>3189.5320000000002</v>
          </cell>
          <cell r="J123">
            <v>125.32</v>
          </cell>
          <cell r="L123">
            <v>202.86</v>
          </cell>
          <cell r="M123">
            <v>8.476E-4</v>
          </cell>
        </row>
        <row r="124">
          <cell r="B124">
            <v>37011</v>
          </cell>
          <cell r="C124">
            <v>1506.04</v>
          </cell>
          <cell r="D124">
            <v>284.12200000000001</v>
          </cell>
          <cell r="E124">
            <v>551.64</v>
          </cell>
          <cell r="F124">
            <v>551.64</v>
          </cell>
          <cell r="G124">
            <v>551.65</v>
          </cell>
          <cell r="I124">
            <v>3428.56</v>
          </cell>
          <cell r="J124">
            <v>123.535</v>
          </cell>
          <cell r="L124">
            <v>197.97</v>
          </cell>
          <cell r="M124">
            <v>1E-4</v>
          </cell>
        </row>
        <row r="125">
          <cell r="B125">
            <v>37042</v>
          </cell>
          <cell r="C125">
            <v>1444.78</v>
          </cell>
          <cell r="D125">
            <v>286.125</v>
          </cell>
          <cell r="E125">
            <v>550.57000000000005</v>
          </cell>
          <cell r="F125">
            <v>550.57000000000005</v>
          </cell>
          <cell r="G125">
            <v>550.6</v>
          </cell>
          <cell r="I125">
            <v>3381.703</v>
          </cell>
          <cell r="J125">
            <v>118.82</v>
          </cell>
          <cell r="L125">
            <v>186.32</v>
          </cell>
          <cell r="M125">
            <v>1.381E-4</v>
          </cell>
        </row>
        <row r="126">
          <cell r="B126">
            <v>37072</v>
          </cell>
          <cell r="C126">
            <v>1434.45</v>
          </cell>
          <cell r="D126">
            <v>286.86500000000001</v>
          </cell>
          <cell r="E126">
            <v>542.61</v>
          </cell>
          <cell r="F126">
            <v>542.61</v>
          </cell>
          <cell r="G126">
            <v>542.61</v>
          </cell>
          <cell r="I126">
            <v>3288.2910000000002</v>
          </cell>
          <cell r="J126">
            <v>124.72</v>
          </cell>
          <cell r="L126">
            <v>196.61</v>
          </cell>
          <cell r="M126">
            <v>1.143E-4</v>
          </cell>
        </row>
        <row r="127">
          <cell r="B127">
            <v>37103</v>
          </cell>
          <cell r="C127">
            <v>1312.46</v>
          </cell>
          <cell r="D127">
            <v>285.54500000000002</v>
          </cell>
          <cell r="E127">
            <v>525.21</v>
          </cell>
          <cell r="F127">
            <v>525.21</v>
          </cell>
          <cell r="G127">
            <v>525.21</v>
          </cell>
          <cell r="I127">
            <v>3269.5949999999998</v>
          </cell>
          <cell r="J127">
            <v>124.88500000000001</v>
          </cell>
          <cell r="L127">
            <v>204.26</v>
          </cell>
          <cell r="M127">
            <v>1E-4</v>
          </cell>
        </row>
        <row r="128">
          <cell r="B128">
            <v>37134</v>
          </cell>
          <cell r="C128">
            <v>1217.1199999999999</v>
          </cell>
          <cell r="D128">
            <v>285.66800000000001</v>
          </cell>
          <cell r="E128">
            <v>517.19000000000005</v>
          </cell>
          <cell r="F128">
            <v>517.19000000000005</v>
          </cell>
          <cell r="G128">
            <v>517.19000000000005</v>
          </cell>
          <cell r="I128">
            <v>3104.8270000000002</v>
          </cell>
          <cell r="J128">
            <v>119.005</v>
          </cell>
          <cell r="L128">
            <v>201.07</v>
          </cell>
          <cell r="M128">
            <v>1E-4</v>
          </cell>
        </row>
        <row r="129">
          <cell r="B129">
            <v>37164</v>
          </cell>
          <cell r="C129">
            <v>1132.6600000000001</v>
          </cell>
          <cell r="D129">
            <v>285.46899999999999</v>
          </cell>
          <cell r="E129">
            <v>503.48</v>
          </cell>
          <cell r="F129">
            <v>503.48</v>
          </cell>
          <cell r="G129">
            <v>503.46</v>
          </cell>
          <cell r="I129">
            <v>2833.3440000000001</v>
          </cell>
          <cell r="J129">
            <v>119.13</v>
          </cell>
          <cell r="L129">
            <v>203.45</v>
          </cell>
          <cell r="M129">
            <v>2.9499999999999999E-5</v>
          </cell>
        </row>
        <row r="130">
          <cell r="B130">
            <v>37195</v>
          </cell>
          <cell r="C130">
            <v>1172.46</v>
          </cell>
          <cell r="D130">
            <v>286.45299999999997</v>
          </cell>
          <cell r="E130">
            <v>507.99</v>
          </cell>
          <cell r="F130">
            <v>507.99</v>
          </cell>
          <cell r="G130">
            <v>507.98</v>
          </cell>
          <cell r="I130">
            <v>2894.893</v>
          </cell>
          <cell r="J130">
            <v>122.405</v>
          </cell>
          <cell r="L130">
            <v>213.27</v>
          </cell>
          <cell r="M130">
            <v>1.0900000000000001E-5</v>
          </cell>
        </row>
        <row r="131">
          <cell r="B131">
            <v>37225</v>
          </cell>
          <cell r="C131">
            <v>1162.3800000000001</v>
          </cell>
          <cell r="D131">
            <v>285.738</v>
          </cell>
          <cell r="E131">
            <v>509.08</v>
          </cell>
          <cell r="F131">
            <v>509.08</v>
          </cell>
          <cell r="G131">
            <v>509.08</v>
          </cell>
          <cell r="I131">
            <v>3082.422</v>
          </cell>
          <cell r="J131">
            <v>123.12</v>
          </cell>
          <cell r="L131">
            <v>211.01</v>
          </cell>
          <cell r="M131">
            <v>1.0000000000000001E-5</v>
          </cell>
        </row>
        <row r="132">
          <cell r="B132">
            <v>37256</v>
          </cell>
          <cell r="C132">
            <v>1142.3499999999999</v>
          </cell>
          <cell r="D132">
            <v>285.94200000000001</v>
          </cell>
          <cell r="E132">
            <v>498.96</v>
          </cell>
          <cell r="F132">
            <v>498.96</v>
          </cell>
          <cell r="G132">
            <v>498.97</v>
          </cell>
          <cell r="I132">
            <v>3124.8119999999999</v>
          </cell>
          <cell r="J132">
            <v>131.06</v>
          </cell>
          <cell r="L132">
            <v>221.79</v>
          </cell>
          <cell r="M132">
            <v>1.0000000000000001E-5</v>
          </cell>
        </row>
        <row r="133">
          <cell r="B133">
            <v>37287</v>
          </cell>
          <cell r="C133">
            <v>1075.5999999999999</v>
          </cell>
          <cell r="D133">
            <v>284.01299999999998</v>
          </cell>
          <cell r="E133">
            <v>497.25</v>
          </cell>
          <cell r="F133">
            <v>497.25</v>
          </cell>
          <cell r="G133">
            <v>497.21</v>
          </cell>
          <cell r="I133">
            <v>3044.2249999999999</v>
          </cell>
          <cell r="J133">
            <v>133.77500000000001</v>
          </cell>
          <cell r="L133">
            <v>222.94</v>
          </cell>
          <cell r="M133">
            <v>1.0000000000000001E-5</v>
          </cell>
        </row>
        <row r="134">
          <cell r="B134">
            <v>37315</v>
          </cell>
          <cell r="C134">
            <v>1122.3900000000001</v>
          </cell>
          <cell r="D134">
            <v>284.36399999999998</v>
          </cell>
          <cell r="E134">
            <v>500.77</v>
          </cell>
          <cell r="F134">
            <v>500.77</v>
          </cell>
          <cell r="G134">
            <v>500.79</v>
          </cell>
          <cell r="I134">
            <v>3005.16</v>
          </cell>
          <cell r="J134">
            <v>133.82499999999999</v>
          </cell>
          <cell r="L134">
            <v>224.47</v>
          </cell>
          <cell r="M134">
            <v>1.0000000000000001E-5</v>
          </cell>
        </row>
        <row r="135">
          <cell r="B135">
            <v>37346</v>
          </cell>
          <cell r="C135">
            <v>1179.4100000000001</v>
          </cell>
          <cell r="D135">
            <v>286.52300000000002</v>
          </cell>
          <cell r="E135">
            <v>510.48</v>
          </cell>
          <cell r="F135">
            <v>510.48</v>
          </cell>
          <cell r="G135">
            <v>510.51</v>
          </cell>
          <cell r="I135">
            <v>3134.8249999999998</v>
          </cell>
          <cell r="J135">
            <v>132.535</v>
          </cell>
          <cell r="L135">
            <v>219.98</v>
          </cell>
          <cell r="M135">
            <v>1.0000000000000001E-5</v>
          </cell>
        </row>
        <row r="136">
          <cell r="B136">
            <v>37376</v>
          </cell>
          <cell r="C136">
            <v>1203.74</v>
          </cell>
          <cell r="D136">
            <v>287.601</v>
          </cell>
          <cell r="E136">
            <v>515.70000000000005</v>
          </cell>
          <cell r="F136">
            <v>515.70000000000005</v>
          </cell>
          <cell r="G136">
            <v>515.72</v>
          </cell>
          <cell r="I136">
            <v>3002.8679999999999</v>
          </cell>
          <cell r="J136">
            <v>128.4</v>
          </cell>
          <cell r="L136">
            <v>220.8</v>
          </cell>
          <cell r="M136">
            <v>1.0000000000000001E-5</v>
          </cell>
        </row>
        <row r="137">
          <cell r="B137">
            <v>37407</v>
          </cell>
          <cell r="C137">
            <v>1246.1199999999999</v>
          </cell>
          <cell r="D137">
            <v>288.09500000000003</v>
          </cell>
          <cell r="E137">
            <v>517.82000000000005</v>
          </cell>
          <cell r="F137">
            <v>517.82000000000005</v>
          </cell>
          <cell r="G137">
            <v>517.82000000000005</v>
          </cell>
          <cell r="I137">
            <v>2991.366</v>
          </cell>
          <cell r="J137">
            <v>124.105</v>
          </cell>
          <cell r="L137">
            <v>218.77</v>
          </cell>
          <cell r="M137">
            <v>1.0000000000000001E-5</v>
          </cell>
        </row>
        <row r="138">
          <cell r="B138">
            <v>37437</v>
          </cell>
          <cell r="C138">
            <v>1140.21</v>
          </cell>
          <cell r="D138">
            <v>289.62299999999999</v>
          </cell>
          <cell r="E138">
            <v>508.41</v>
          </cell>
          <cell r="F138">
            <v>508.41</v>
          </cell>
          <cell r="G138">
            <v>508.41</v>
          </cell>
          <cell r="I138">
            <v>2807.9270000000001</v>
          </cell>
          <cell r="J138">
            <v>119.86</v>
          </cell>
          <cell r="L138">
            <v>222.14</v>
          </cell>
          <cell r="M138">
            <v>1.0000000000000001E-5</v>
          </cell>
        </row>
        <row r="139">
          <cell r="B139">
            <v>37468</v>
          </cell>
          <cell r="C139">
            <v>1073.95</v>
          </cell>
          <cell r="D139">
            <v>289.87</v>
          </cell>
          <cell r="E139">
            <v>500.3</v>
          </cell>
          <cell r="F139">
            <v>500.3</v>
          </cell>
          <cell r="G139">
            <v>500.3</v>
          </cell>
          <cell r="I139">
            <v>2567.37</v>
          </cell>
          <cell r="J139">
            <v>119.76</v>
          </cell>
          <cell r="L139">
            <v>224.89</v>
          </cell>
          <cell r="M139">
            <v>1.0000000000000001E-5</v>
          </cell>
        </row>
        <row r="140">
          <cell r="B140">
            <v>37499</v>
          </cell>
          <cell r="C140">
            <v>1048.1199999999999</v>
          </cell>
          <cell r="D140">
            <v>292.36200000000002</v>
          </cell>
          <cell r="E140">
            <v>499.63400000000001</v>
          </cell>
          <cell r="F140">
            <v>499.63400000000001</v>
          </cell>
          <cell r="G140">
            <v>499.65300000000002</v>
          </cell>
          <cell r="I140">
            <v>2576.114</v>
          </cell>
          <cell r="J140">
            <v>118.565</v>
          </cell>
          <cell r="L140">
            <v>226.41</v>
          </cell>
          <cell r="M140">
            <v>1.0000000000000001E-5</v>
          </cell>
        </row>
        <row r="141">
          <cell r="B141">
            <v>37529</v>
          </cell>
          <cell r="C141">
            <v>1028.93</v>
          </cell>
          <cell r="D141">
            <v>292.25</v>
          </cell>
          <cell r="E141">
            <v>499.40100000000001</v>
          </cell>
          <cell r="F141">
            <v>499.40100000000001</v>
          </cell>
          <cell r="G141">
            <v>499.40199999999999</v>
          </cell>
          <cell r="I141">
            <v>2275.9520000000002</v>
          </cell>
          <cell r="J141">
            <v>121.74</v>
          </cell>
          <cell r="L141">
            <v>238.69</v>
          </cell>
          <cell r="M141">
            <v>1.0000000000000001E-5</v>
          </cell>
        </row>
        <row r="142">
          <cell r="B142">
            <v>37560</v>
          </cell>
          <cell r="C142">
            <v>963.24</v>
          </cell>
          <cell r="D142">
            <v>294.48</v>
          </cell>
          <cell r="E142">
            <v>498.02</v>
          </cell>
          <cell r="F142">
            <v>498.02</v>
          </cell>
          <cell r="G142">
            <v>498.01900000000001</v>
          </cell>
          <cell r="I142">
            <v>2480.6849999999999</v>
          </cell>
          <cell r="J142">
            <v>122.51</v>
          </cell>
          <cell r="L142">
            <v>238.7</v>
          </cell>
          <cell r="M142">
            <v>1.0000000000000001E-5</v>
          </cell>
        </row>
        <row r="143">
          <cell r="B143">
            <v>37590</v>
          </cell>
          <cell r="C143">
            <v>997.35</v>
          </cell>
          <cell r="D143">
            <v>294.553</v>
          </cell>
          <cell r="E143">
            <v>499.71899999999999</v>
          </cell>
          <cell r="F143">
            <v>499.71899999999999</v>
          </cell>
          <cell r="G143">
            <v>499.71899999999999</v>
          </cell>
          <cell r="I143">
            <v>2618.1869999999999</v>
          </cell>
          <cell r="J143">
            <v>122.515</v>
          </cell>
          <cell r="L143">
            <v>239.11</v>
          </cell>
          <cell r="M143">
            <v>1.0000000000000001E-5</v>
          </cell>
        </row>
        <row r="144">
          <cell r="B144">
            <v>37621</v>
          </cell>
          <cell r="C144">
            <v>942.45</v>
          </cell>
          <cell r="D144">
            <v>295.46100000000001</v>
          </cell>
          <cell r="E144">
            <v>496.93099999999998</v>
          </cell>
          <cell r="F144">
            <v>496.93099999999998</v>
          </cell>
          <cell r="G144">
            <v>496.93200000000002</v>
          </cell>
          <cell r="I144">
            <v>2486.2750000000001</v>
          </cell>
          <cell r="J144">
            <v>118.67</v>
          </cell>
          <cell r="L144">
            <v>244.69</v>
          </cell>
          <cell r="M144">
            <v>1.0000000000000001E-5</v>
          </cell>
        </row>
        <row r="145">
          <cell r="B145">
            <v>37652</v>
          </cell>
          <cell r="C145">
            <v>917.81</v>
          </cell>
          <cell r="D145">
            <v>296.995</v>
          </cell>
          <cell r="E145">
            <v>496.83699999999999</v>
          </cell>
          <cell r="F145">
            <v>496.83699999999999</v>
          </cell>
          <cell r="G145">
            <v>496.83699999999999</v>
          </cell>
          <cell r="I145">
            <v>2413.6219999999998</v>
          </cell>
          <cell r="J145">
            <v>119.94</v>
          </cell>
          <cell r="L145">
            <v>252.61</v>
          </cell>
          <cell r="M145">
            <v>1.0000000000000001E-5</v>
          </cell>
        </row>
        <row r="146">
          <cell r="B146">
            <v>37680</v>
          </cell>
          <cell r="C146">
            <v>915.35</v>
          </cell>
          <cell r="D146">
            <v>297.47399999999999</v>
          </cell>
          <cell r="E146">
            <v>496.59399999999999</v>
          </cell>
          <cell r="F146">
            <v>496.59399999999999</v>
          </cell>
          <cell r="G146">
            <v>496.58699999999999</v>
          </cell>
          <cell r="I146">
            <v>2367.0079999999998</v>
          </cell>
          <cell r="J146">
            <v>118.22499999999999</v>
          </cell>
          <cell r="L146">
            <v>252.29</v>
          </cell>
          <cell r="M146">
            <v>1.0000000000000001E-5</v>
          </cell>
        </row>
        <row r="147">
          <cell r="B147">
            <v>37711</v>
          </cell>
          <cell r="C147">
            <v>886.77</v>
          </cell>
          <cell r="D147">
            <v>298.74099999999999</v>
          </cell>
          <cell r="E147">
            <v>495.39600000000002</v>
          </cell>
          <cell r="G147">
            <v>495.39600000000002</v>
          </cell>
          <cell r="I147">
            <v>2370.1590000000001</v>
          </cell>
          <cell r="J147">
            <v>118.58</v>
          </cell>
          <cell r="L147">
            <v>254.02</v>
          </cell>
          <cell r="M147">
            <v>1.0000000000000001E-5</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
      <sheetName val="契約脱退"/>
      <sheetName val="被加入"/>
      <sheetName val="被脱退"/>
      <sheetName val="更新"/>
      <sheetName val="退職"/>
      <sheetName val="退職金"/>
    </sheetNames>
    <sheetDataSet>
      <sheetData sheetId="0"/>
      <sheetData sheetId="1"/>
      <sheetData sheetId="2"/>
      <sheetData sheetId="3"/>
      <sheetData sheetId="4">
        <row r="2">
          <cell r="C2">
            <v>1</v>
          </cell>
          <cell r="D2">
            <v>2</v>
          </cell>
          <cell r="E2">
            <v>3</v>
          </cell>
          <cell r="F2">
            <v>4</v>
          </cell>
          <cell r="G2">
            <v>5</v>
          </cell>
          <cell r="H2">
            <v>6</v>
          </cell>
          <cell r="I2">
            <v>7</v>
          </cell>
          <cell r="J2">
            <v>8</v>
          </cell>
          <cell r="K2">
            <v>9</v>
          </cell>
          <cell r="L2">
            <v>10</v>
          </cell>
          <cell r="M2">
            <v>11</v>
          </cell>
          <cell r="N2">
            <v>12</v>
          </cell>
        </row>
        <row r="3">
          <cell r="G3">
            <v>1</v>
          </cell>
          <cell r="I3">
            <v>22</v>
          </cell>
        </row>
        <row r="4">
          <cell r="G4">
            <v>1</v>
          </cell>
          <cell r="H4">
            <v>2</v>
          </cell>
          <cell r="I4">
            <v>57</v>
          </cell>
        </row>
        <row r="5">
          <cell r="G5">
            <v>5</v>
          </cell>
          <cell r="H5">
            <v>1</v>
          </cell>
          <cell r="J5">
            <v>147</v>
          </cell>
          <cell r="N5">
            <v>1</v>
          </cell>
        </row>
        <row r="6">
          <cell r="G6">
            <v>2</v>
          </cell>
          <cell r="H6">
            <v>3</v>
          </cell>
          <cell r="J6">
            <v>114</v>
          </cell>
          <cell r="N6">
            <v>4</v>
          </cell>
        </row>
        <row r="7">
          <cell r="C7">
            <v>1</v>
          </cell>
          <cell r="D7">
            <v>2</v>
          </cell>
          <cell r="G7">
            <v>5</v>
          </cell>
          <cell r="I7">
            <v>10</v>
          </cell>
          <cell r="J7">
            <v>96</v>
          </cell>
          <cell r="K7">
            <v>225</v>
          </cell>
        </row>
        <row r="8">
          <cell r="F8">
            <v>8</v>
          </cell>
          <cell r="G8">
            <v>7</v>
          </cell>
          <cell r="I8">
            <v>18</v>
          </cell>
          <cell r="J8">
            <v>169</v>
          </cell>
        </row>
        <row r="9">
          <cell r="E9">
            <v>1</v>
          </cell>
          <cell r="G9">
            <v>2</v>
          </cell>
          <cell r="H9">
            <v>3</v>
          </cell>
          <cell r="I9">
            <v>38</v>
          </cell>
          <cell r="J9">
            <v>44</v>
          </cell>
          <cell r="K9">
            <v>3</v>
          </cell>
          <cell r="M9">
            <v>4</v>
          </cell>
        </row>
        <row r="10">
          <cell r="G10">
            <v>4</v>
          </cell>
          <cell r="I10">
            <v>2</v>
          </cell>
          <cell r="J10">
            <v>69</v>
          </cell>
          <cell r="K10">
            <v>11</v>
          </cell>
          <cell r="L10">
            <v>7</v>
          </cell>
          <cell r="N10">
            <v>2</v>
          </cell>
        </row>
        <row r="11">
          <cell r="G11">
            <v>1</v>
          </cell>
          <cell r="I11">
            <v>2</v>
          </cell>
          <cell r="J11">
            <v>104</v>
          </cell>
        </row>
        <row r="12">
          <cell r="F12">
            <v>5</v>
          </cell>
          <cell r="G12">
            <v>5</v>
          </cell>
          <cell r="J12">
            <v>82</v>
          </cell>
        </row>
        <row r="13">
          <cell r="H13">
            <v>3</v>
          </cell>
          <cell r="J13">
            <v>51</v>
          </cell>
          <cell r="K13">
            <v>24</v>
          </cell>
          <cell r="M13">
            <v>18</v>
          </cell>
        </row>
        <row r="14">
          <cell r="F14">
            <v>1</v>
          </cell>
          <cell r="G14">
            <v>14</v>
          </cell>
          <cell r="I14">
            <v>44</v>
          </cell>
          <cell r="J14">
            <v>30</v>
          </cell>
          <cell r="L14">
            <v>2</v>
          </cell>
        </row>
        <row r="15">
          <cell r="F15">
            <v>9</v>
          </cell>
          <cell r="G15">
            <v>21</v>
          </cell>
          <cell r="H15">
            <v>5</v>
          </cell>
          <cell r="I15">
            <v>28</v>
          </cell>
        </row>
        <row r="16">
          <cell r="G16">
            <v>4</v>
          </cell>
          <cell r="I16">
            <v>36</v>
          </cell>
          <cell r="J16">
            <v>4</v>
          </cell>
        </row>
        <row r="17">
          <cell r="F17">
            <v>9</v>
          </cell>
          <cell r="I17">
            <v>4</v>
          </cell>
          <cell r="J17">
            <v>6</v>
          </cell>
          <cell r="K17">
            <v>345</v>
          </cell>
          <cell r="N17">
            <v>1</v>
          </cell>
        </row>
        <row r="18">
          <cell r="G18">
            <v>2</v>
          </cell>
          <cell r="I18">
            <v>22</v>
          </cell>
          <cell r="J18">
            <v>35</v>
          </cell>
        </row>
        <row r="19">
          <cell r="G19">
            <v>7</v>
          </cell>
          <cell r="I19">
            <v>105</v>
          </cell>
          <cell r="J19">
            <v>33</v>
          </cell>
          <cell r="K19">
            <v>4</v>
          </cell>
        </row>
        <row r="20">
          <cell r="H20">
            <v>2</v>
          </cell>
          <cell r="I20">
            <v>67</v>
          </cell>
          <cell r="J20">
            <v>6</v>
          </cell>
        </row>
        <row r="21">
          <cell r="G21">
            <v>1</v>
          </cell>
          <cell r="H21">
            <v>2</v>
          </cell>
          <cell r="J21">
            <v>31</v>
          </cell>
        </row>
        <row r="22">
          <cell r="G22">
            <v>10</v>
          </cell>
          <cell r="J22">
            <v>1</v>
          </cell>
          <cell r="K22">
            <v>218</v>
          </cell>
        </row>
        <row r="23">
          <cell r="G23">
            <v>7</v>
          </cell>
          <cell r="J23">
            <v>116</v>
          </cell>
        </row>
        <row r="24">
          <cell r="G24">
            <v>1</v>
          </cell>
          <cell r="I24">
            <v>1</v>
          </cell>
          <cell r="J24">
            <v>102</v>
          </cell>
        </row>
        <row r="25">
          <cell r="H25">
            <v>7</v>
          </cell>
          <cell r="I25">
            <v>117</v>
          </cell>
          <cell r="J25">
            <v>20</v>
          </cell>
        </row>
        <row r="26">
          <cell r="F26">
            <v>9</v>
          </cell>
          <cell r="G26">
            <v>11</v>
          </cell>
          <cell r="J26">
            <v>9</v>
          </cell>
          <cell r="K26">
            <v>61</v>
          </cell>
          <cell r="M26">
            <v>3</v>
          </cell>
          <cell r="N26">
            <v>1</v>
          </cell>
        </row>
        <row r="27">
          <cell r="D27">
            <v>1</v>
          </cell>
          <cell r="G27">
            <v>4</v>
          </cell>
          <cell r="I27">
            <v>81</v>
          </cell>
          <cell r="J27">
            <v>9</v>
          </cell>
          <cell r="K27">
            <v>8</v>
          </cell>
          <cell r="N27">
            <v>6</v>
          </cell>
        </row>
        <row r="28">
          <cell r="D28">
            <v>2</v>
          </cell>
          <cell r="G28">
            <v>1</v>
          </cell>
          <cell r="I28">
            <v>2</v>
          </cell>
          <cell r="K28">
            <v>225</v>
          </cell>
          <cell r="M28">
            <v>2</v>
          </cell>
        </row>
        <row r="29">
          <cell r="G29">
            <v>1</v>
          </cell>
          <cell r="H29">
            <v>4</v>
          </cell>
          <cell r="J29">
            <v>44</v>
          </cell>
        </row>
        <row r="30">
          <cell r="C30">
            <v>14</v>
          </cell>
          <cell r="G30">
            <v>6</v>
          </cell>
          <cell r="I30">
            <v>73</v>
          </cell>
          <cell r="J30">
            <v>20</v>
          </cell>
          <cell r="K30">
            <v>513</v>
          </cell>
          <cell r="M30">
            <v>16</v>
          </cell>
          <cell r="N30">
            <v>2</v>
          </cell>
        </row>
        <row r="31">
          <cell r="G31">
            <v>2</v>
          </cell>
          <cell r="J31">
            <v>105</v>
          </cell>
          <cell r="K31">
            <v>1</v>
          </cell>
          <cell r="N31">
            <v>2</v>
          </cell>
        </row>
        <row r="32">
          <cell r="E32">
            <v>8</v>
          </cell>
          <cell r="G32">
            <v>13</v>
          </cell>
          <cell r="H32">
            <v>3</v>
          </cell>
          <cell r="I32">
            <v>58</v>
          </cell>
          <cell r="J32">
            <v>2</v>
          </cell>
        </row>
        <row r="33">
          <cell r="F33">
            <v>4</v>
          </cell>
          <cell r="G33">
            <v>18</v>
          </cell>
          <cell r="H33">
            <v>2</v>
          </cell>
          <cell r="I33">
            <v>2</v>
          </cell>
          <cell r="J33">
            <v>52</v>
          </cell>
        </row>
        <row r="34">
          <cell r="F34">
            <v>2</v>
          </cell>
          <cell r="H34">
            <v>1</v>
          </cell>
          <cell r="I34">
            <v>8</v>
          </cell>
          <cell r="J34">
            <v>5</v>
          </cell>
          <cell r="K34">
            <v>114</v>
          </cell>
        </row>
        <row r="35">
          <cell r="G35">
            <v>1</v>
          </cell>
          <cell r="I35">
            <v>2</v>
          </cell>
          <cell r="K35">
            <v>90</v>
          </cell>
        </row>
        <row r="36">
          <cell r="I36">
            <v>219</v>
          </cell>
          <cell r="J36">
            <v>10</v>
          </cell>
          <cell r="K36">
            <v>9</v>
          </cell>
          <cell r="N36">
            <v>5</v>
          </cell>
        </row>
        <row r="37">
          <cell r="D37">
            <v>1</v>
          </cell>
          <cell r="G37">
            <v>1</v>
          </cell>
          <cell r="J37">
            <v>51</v>
          </cell>
        </row>
        <row r="38">
          <cell r="G38">
            <v>1</v>
          </cell>
          <cell r="J38">
            <v>19</v>
          </cell>
        </row>
        <row r="39">
          <cell r="G39">
            <v>2</v>
          </cell>
          <cell r="I39">
            <v>39</v>
          </cell>
        </row>
        <row r="40">
          <cell r="K40">
            <v>119</v>
          </cell>
        </row>
        <row r="41">
          <cell r="H41">
            <v>1</v>
          </cell>
          <cell r="I41">
            <v>2</v>
          </cell>
          <cell r="J41">
            <v>87</v>
          </cell>
        </row>
        <row r="42">
          <cell r="G42">
            <v>2</v>
          </cell>
          <cell r="H42">
            <v>2</v>
          </cell>
          <cell r="I42">
            <v>4</v>
          </cell>
          <cell r="J42">
            <v>123</v>
          </cell>
          <cell r="K42">
            <v>1</v>
          </cell>
        </row>
        <row r="43">
          <cell r="H43">
            <v>5</v>
          </cell>
          <cell r="J43">
            <v>80</v>
          </cell>
        </row>
        <row r="44">
          <cell r="H44">
            <v>3</v>
          </cell>
          <cell r="J44">
            <v>30</v>
          </cell>
        </row>
        <row r="45">
          <cell r="H45">
            <v>1</v>
          </cell>
          <cell r="J45">
            <v>27</v>
          </cell>
        </row>
        <row r="46">
          <cell r="J46">
            <v>25</v>
          </cell>
        </row>
        <row r="47">
          <cell r="I47">
            <v>3</v>
          </cell>
        </row>
        <row r="48">
          <cell r="J48">
            <v>85</v>
          </cell>
        </row>
        <row r="50">
          <cell r="C50">
            <v>15</v>
          </cell>
          <cell r="D50">
            <v>6</v>
          </cell>
          <cell r="E50">
            <v>9</v>
          </cell>
          <cell r="F50">
            <v>47</v>
          </cell>
          <cell r="G50">
            <v>163</v>
          </cell>
          <cell r="H50">
            <v>50</v>
          </cell>
          <cell r="I50">
            <v>1066</v>
          </cell>
          <cell r="J50">
            <v>2043</v>
          </cell>
          <cell r="K50">
            <v>1971</v>
          </cell>
          <cell r="L50">
            <v>9</v>
          </cell>
          <cell r="M50">
            <v>43</v>
          </cell>
          <cell r="N50">
            <v>24</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2"/>
  <sheetViews>
    <sheetView showGridLines="0" tabSelected="1" view="pageBreakPreview" zoomScaleNormal="100" zoomScaleSheetLayoutView="100" workbookViewId="0">
      <pane xSplit="3" ySplit="2" topLeftCell="D3" activePane="bottomRight" state="frozen"/>
      <selection pane="topRight" activeCell="D1" sqref="D1"/>
      <selection pane="bottomLeft" activeCell="A3" sqref="A3"/>
      <selection pane="bottomRight"/>
    </sheetView>
  </sheetViews>
  <sheetFormatPr defaultRowHeight="13.5"/>
  <cols>
    <col min="1" max="2" width="4.625" style="4" customWidth="1"/>
    <col min="3" max="3" width="16.625" style="4" customWidth="1"/>
    <col min="4" max="4" width="10.375" style="4" customWidth="1"/>
    <col min="5" max="5" width="8.625" style="4" customWidth="1"/>
    <col min="6" max="6" width="9.75" style="4" customWidth="1"/>
    <col min="7" max="7" width="14.25" style="4" customWidth="1"/>
    <col min="8" max="9" width="8.625" style="4" customWidth="1"/>
    <col min="10" max="10" width="10.125" style="4" customWidth="1"/>
    <col min="11" max="12" width="8.625" style="4" customWidth="1"/>
    <col min="13" max="13" width="10.125" style="4" customWidth="1"/>
    <col min="14" max="15" width="8.625" style="4" customWidth="1"/>
    <col min="16" max="16" width="9.75" style="4" bestFit="1" customWidth="1"/>
    <col min="17" max="18" width="8.625" style="4" customWidth="1"/>
    <col min="19" max="19" width="9.75" style="4" bestFit="1" customWidth="1"/>
    <col min="20" max="21" width="8.625" style="4" customWidth="1"/>
    <col min="22" max="22" width="9.75" style="5" bestFit="1" customWidth="1"/>
    <col min="23" max="23" width="9.625" style="5" bestFit="1" customWidth="1"/>
    <col min="24" max="25" width="9.75" style="5" bestFit="1" customWidth="1"/>
    <col min="26" max="26" width="9.625" style="5" bestFit="1" customWidth="1"/>
    <col min="27" max="16384" width="9" style="4"/>
  </cols>
  <sheetData>
    <row r="1" spans="1:26" ht="9" customHeight="1">
      <c r="A1" s="1"/>
      <c r="B1" s="2"/>
      <c r="C1" s="2"/>
      <c r="D1" s="2"/>
      <c r="E1" s="2"/>
      <c r="F1" s="2"/>
      <c r="G1" s="2"/>
      <c r="H1" s="2"/>
      <c r="I1" s="3"/>
    </row>
    <row r="2" spans="1:26" ht="28.5">
      <c r="A2" s="242" t="s">
        <v>0</v>
      </c>
      <c r="B2" s="242"/>
      <c r="C2" s="242"/>
      <c r="D2" s="242"/>
      <c r="E2" s="242"/>
      <c r="F2" s="242"/>
      <c r="G2" s="242"/>
      <c r="H2" s="242"/>
      <c r="I2" s="242"/>
      <c r="J2" s="242"/>
      <c r="K2" s="242"/>
      <c r="L2" s="242"/>
      <c r="M2" s="242"/>
      <c r="N2" s="242"/>
      <c r="O2" s="242"/>
      <c r="P2" s="242"/>
      <c r="Q2" s="242"/>
      <c r="R2" s="242"/>
      <c r="S2" s="242"/>
      <c r="T2" s="242"/>
      <c r="U2" s="242"/>
    </row>
    <row r="3" spans="1:26" ht="18" customHeight="1">
      <c r="A3" s="6"/>
      <c r="B3" s="6"/>
      <c r="C3" s="6"/>
      <c r="D3" s="6"/>
      <c r="E3" s="6"/>
      <c r="F3" s="6"/>
      <c r="G3" s="6"/>
      <c r="H3" s="6"/>
      <c r="I3" s="6"/>
      <c r="J3" s="6"/>
      <c r="K3" s="6"/>
      <c r="L3" s="6"/>
      <c r="M3" s="6"/>
      <c r="N3" s="6"/>
      <c r="O3" s="6"/>
      <c r="P3" s="6"/>
      <c r="Q3" s="6"/>
      <c r="R3" s="6"/>
      <c r="S3" s="6"/>
      <c r="T3" s="6"/>
      <c r="U3" s="6"/>
    </row>
    <row r="4" spans="1:26" ht="18" customHeight="1">
      <c r="A4" s="115" t="s">
        <v>30</v>
      </c>
      <c r="B4" s="7"/>
      <c r="C4" s="7"/>
      <c r="G4" s="1"/>
      <c r="H4" s="8"/>
      <c r="L4" s="8"/>
      <c r="O4" s="8"/>
      <c r="R4" s="8"/>
      <c r="U4" s="8" t="s">
        <v>1</v>
      </c>
      <c r="W4" s="8"/>
    </row>
    <row r="5" spans="1:26" ht="18.75" customHeight="1">
      <c r="A5" s="221" t="s">
        <v>2</v>
      </c>
      <c r="B5" s="222"/>
      <c r="C5" s="223"/>
      <c r="D5" s="243" t="s">
        <v>48</v>
      </c>
      <c r="E5" s="244"/>
      <c r="F5" s="245"/>
      <c r="G5" s="227" t="s">
        <v>49</v>
      </c>
      <c r="H5" s="228"/>
      <c r="I5" s="229"/>
      <c r="J5" s="227" t="s">
        <v>50</v>
      </c>
      <c r="K5" s="228"/>
      <c r="L5" s="229"/>
      <c r="M5" s="227" t="s">
        <v>51</v>
      </c>
      <c r="N5" s="228"/>
      <c r="O5" s="229"/>
      <c r="P5" s="227" t="s">
        <v>52</v>
      </c>
      <c r="Q5" s="228"/>
      <c r="R5" s="229"/>
      <c r="S5" s="227" t="s">
        <v>53</v>
      </c>
      <c r="T5" s="228"/>
      <c r="U5" s="229"/>
      <c r="V5" s="9"/>
      <c r="W5" s="9"/>
      <c r="X5" s="9"/>
      <c r="Y5" s="9"/>
      <c r="Z5" s="9"/>
    </row>
    <row r="6" spans="1:26" ht="18.75" customHeight="1">
      <c r="A6" s="224"/>
      <c r="B6" s="225"/>
      <c r="C6" s="226"/>
      <c r="D6" s="10" t="s">
        <v>3</v>
      </c>
      <c r="E6" s="11" t="s">
        <v>4</v>
      </c>
      <c r="F6" s="12" t="s">
        <v>5</v>
      </c>
      <c r="G6" s="13" t="s">
        <v>3</v>
      </c>
      <c r="H6" s="14" t="s">
        <v>4</v>
      </c>
      <c r="I6" s="12" t="s">
        <v>5</v>
      </c>
      <c r="J6" s="13" t="s">
        <v>3</v>
      </c>
      <c r="K6" s="14" t="s">
        <v>4</v>
      </c>
      <c r="L6" s="12" t="s">
        <v>5</v>
      </c>
      <c r="M6" s="13" t="s">
        <v>3</v>
      </c>
      <c r="N6" s="14" t="s">
        <v>4</v>
      </c>
      <c r="O6" s="12" t="s">
        <v>5</v>
      </c>
      <c r="P6" s="13" t="s">
        <v>3</v>
      </c>
      <c r="Q6" s="14" t="s">
        <v>4</v>
      </c>
      <c r="R6" s="12" t="s">
        <v>5</v>
      </c>
      <c r="S6" s="13" t="s">
        <v>3</v>
      </c>
      <c r="T6" s="14" t="s">
        <v>4</v>
      </c>
      <c r="U6" s="12" t="s">
        <v>5</v>
      </c>
      <c r="V6" s="15"/>
      <c r="W6" s="15"/>
      <c r="X6" s="15"/>
      <c r="Y6" s="15"/>
      <c r="Z6" s="15"/>
    </row>
    <row r="7" spans="1:26" ht="18.75" customHeight="1">
      <c r="A7" s="230" t="s">
        <v>6</v>
      </c>
      <c r="B7" s="230" t="s">
        <v>7</v>
      </c>
      <c r="C7" s="16" t="s">
        <v>8</v>
      </c>
      <c r="D7" s="17">
        <v>3527</v>
      </c>
      <c r="E7" s="18">
        <v>8.8000000000000007</v>
      </c>
      <c r="F7" s="19" t="s">
        <v>9</v>
      </c>
      <c r="G7" s="20">
        <v>4251</v>
      </c>
      <c r="H7" s="21">
        <v>10.62</v>
      </c>
      <c r="I7" s="22">
        <v>0.11</v>
      </c>
      <c r="J7" s="20">
        <v>4141</v>
      </c>
      <c r="K7" s="21">
        <v>10.68</v>
      </c>
      <c r="L7" s="22">
        <v>0.33</v>
      </c>
      <c r="M7" s="20">
        <v>1038</v>
      </c>
      <c r="N7" s="21">
        <v>2.69</v>
      </c>
      <c r="O7" s="22">
        <v>1.92</v>
      </c>
      <c r="P7" s="20">
        <v>802</v>
      </c>
      <c r="Q7" s="21">
        <f>ROUND(P7/P23*100,2)</f>
        <v>2.12</v>
      </c>
      <c r="R7" s="22">
        <v>0.49</v>
      </c>
      <c r="S7" s="20">
        <v>1000</v>
      </c>
      <c r="T7" s="21">
        <f>ROUND(S7/S23*100,2)</f>
        <v>2.77</v>
      </c>
      <c r="U7" s="22">
        <v>0.94</v>
      </c>
      <c r="V7" s="23"/>
      <c r="W7" s="23"/>
      <c r="X7" s="24"/>
      <c r="Y7" s="23"/>
      <c r="Z7" s="23"/>
    </row>
    <row r="8" spans="1:26" ht="18.75" customHeight="1">
      <c r="A8" s="231"/>
      <c r="B8" s="231"/>
      <c r="C8" s="25" t="s">
        <v>10</v>
      </c>
      <c r="D8" s="26">
        <v>299</v>
      </c>
      <c r="E8" s="27">
        <v>0.75</v>
      </c>
      <c r="F8" s="28" t="s">
        <v>9</v>
      </c>
      <c r="G8" s="20">
        <v>299</v>
      </c>
      <c r="H8" s="21">
        <v>0.75</v>
      </c>
      <c r="I8" s="29">
        <v>2.04</v>
      </c>
      <c r="J8" s="20">
        <v>299</v>
      </c>
      <c r="K8" s="21">
        <v>0.77</v>
      </c>
      <c r="L8" s="29">
        <v>2.04</v>
      </c>
      <c r="M8" s="20">
        <v>299</v>
      </c>
      <c r="N8" s="21">
        <v>0.77</v>
      </c>
      <c r="O8" s="29">
        <v>2.04</v>
      </c>
      <c r="P8" s="20">
        <v>300</v>
      </c>
      <c r="Q8" s="21">
        <f>ROUND(P8/P23*100,2)</f>
        <v>0.79</v>
      </c>
      <c r="R8" s="29">
        <v>2.04</v>
      </c>
      <c r="S8" s="20">
        <v>100</v>
      </c>
      <c r="T8" s="21">
        <f>ROUND(S8/S23*100,2)</f>
        <v>0.28000000000000003</v>
      </c>
      <c r="U8" s="29">
        <v>2.02</v>
      </c>
      <c r="V8" s="23"/>
      <c r="W8" s="30"/>
      <c r="X8" s="24"/>
      <c r="Y8" s="23"/>
      <c r="Z8" s="8"/>
    </row>
    <row r="9" spans="1:26" ht="18.75" customHeight="1">
      <c r="A9" s="231"/>
      <c r="B9" s="231"/>
      <c r="C9" s="31" t="s">
        <v>11</v>
      </c>
      <c r="D9" s="26">
        <v>6109</v>
      </c>
      <c r="E9" s="27">
        <v>15.24</v>
      </c>
      <c r="F9" s="32" t="s">
        <v>9</v>
      </c>
      <c r="G9" s="33">
        <v>5946</v>
      </c>
      <c r="H9" s="34">
        <v>14.85</v>
      </c>
      <c r="I9" s="35">
        <v>0.46</v>
      </c>
      <c r="J9" s="33">
        <v>8443</v>
      </c>
      <c r="K9" s="34">
        <v>21.78</v>
      </c>
      <c r="L9" s="35">
        <v>0.57999999999999996</v>
      </c>
      <c r="M9" s="33">
        <v>9820</v>
      </c>
      <c r="N9" s="34">
        <v>25.41</v>
      </c>
      <c r="O9" s="35">
        <v>0.81</v>
      </c>
      <c r="P9" s="33">
        <v>10189</v>
      </c>
      <c r="Q9" s="34">
        <f>ROUND(P9/P23*100,2)</f>
        <v>26.96</v>
      </c>
      <c r="R9" s="35">
        <v>1.41</v>
      </c>
      <c r="S9" s="33">
        <v>9973</v>
      </c>
      <c r="T9" s="34">
        <f>ROUND(S9/S23*100,2)</f>
        <v>27.58</v>
      </c>
      <c r="U9" s="35">
        <v>1.54</v>
      </c>
      <c r="V9" s="23"/>
      <c r="W9" s="23"/>
      <c r="X9" s="24"/>
      <c r="Y9" s="23"/>
      <c r="Z9" s="23"/>
    </row>
    <row r="10" spans="1:26" ht="18.75" customHeight="1">
      <c r="A10" s="231"/>
      <c r="B10" s="231"/>
      <c r="C10" s="25" t="s">
        <v>12</v>
      </c>
      <c r="D10" s="26">
        <v>1700</v>
      </c>
      <c r="E10" s="27">
        <v>4.24</v>
      </c>
      <c r="F10" s="36" t="s">
        <v>9</v>
      </c>
      <c r="G10" s="37">
        <v>1400</v>
      </c>
      <c r="H10" s="38">
        <v>3.5</v>
      </c>
      <c r="I10" s="39">
        <v>1.29</v>
      </c>
      <c r="J10" s="37">
        <v>1600</v>
      </c>
      <c r="K10" s="38">
        <v>4.13</v>
      </c>
      <c r="L10" s="39">
        <v>1.36</v>
      </c>
      <c r="M10" s="37">
        <v>2500</v>
      </c>
      <c r="N10" s="40">
        <v>6.47</v>
      </c>
      <c r="O10" s="39">
        <v>0.89</v>
      </c>
      <c r="P10" s="37">
        <v>4000</v>
      </c>
      <c r="Q10" s="40">
        <f>ROUND(P10/P23*100,2)</f>
        <v>10.59</v>
      </c>
      <c r="R10" s="39">
        <v>1.1299999999999999</v>
      </c>
      <c r="S10" s="37">
        <v>5000</v>
      </c>
      <c r="T10" s="40">
        <f>ROUND(S10/S23*100,2)-0.01</f>
        <v>13.82</v>
      </c>
      <c r="U10" s="39">
        <v>1.2</v>
      </c>
      <c r="V10" s="23"/>
      <c r="W10" s="23"/>
      <c r="X10" s="24"/>
      <c r="Y10" s="23"/>
      <c r="Z10" s="23"/>
    </row>
    <row r="11" spans="1:26" ht="18.75" customHeight="1">
      <c r="A11" s="231"/>
      <c r="B11" s="231"/>
      <c r="C11" s="25" t="s">
        <v>13</v>
      </c>
      <c r="D11" s="41">
        <v>200</v>
      </c>
      <c r="E11" s="42">
        <v>0.5</v>
      </c>
      <c r="F11" s="36" t="s">
        <v>9</v>
      </c>
      <c r="G11" s="37">
        <v>200</v>
      </c>
      <c r="H11" s="38">
        <v>0.5</v>
      </c>
      <c r="I11" s="39">
        <v>1.1399999999999999</v>
      </c>
      <c r="J11" s="37">
        <v>200</v>
      </c>
      <c r="K11" s="38">
        <v>0.51</v>
      </c>
      <c r="L11" s="39">
        <v>1.1399999999999999</v>
      </c>
      <c r="M11" s="43" t="s">
        <v>14</v>
      </c>
      <c r="N11" s="44" t="s">
        <v>14</v>
      </c>
      <c r="O11" s="45" t="s">
        <v>14</v>
      </c>
      <c r="P11" s="43" t="s">
        <v>14</v>
      </c>
      <c r="Q11" s="44" t="s">
        <v>14</v>
      </c>
      <c r="R11" s="45" t="s">
        <v>14</v>
      </c>
      <c r="S11" s="43" t="s">
        <v>14</v>
      </c>
      <c r="T11" s="44" t="s">
        <v>14</v>
      </c>
      <c r="U11" s="45" t="s">
        <v>14</v>
      </c>
      <c r="V11" s="8"/>
      <c r="W11" s="8"/>
      <c r="X11" s="8"/>
      <c r="Y11" s="8"/>
      <c r="Z11" s="8"/>
    </row>
    <row r="12" spans="1:26" ht="18.75" customHeight="1">
      <c r="A12" s="231"/>
      <c r="B12" s="231"/>
      <c r="C12" s="25" t="s">
        <v>15</v>
      </c>
      <c r="D12" s="41">
        <v>8609</v>
      </c>
      <c r="E12" s="42">
        <v>21.48</v>
      </c>
      <c r="F12" s="36" t="s">
        <v>9</v>
      </c>
      <c r="G12" s="37">
        <v>8609</v>
      </c>
      <c r="H12" s="38">
        <v>21.5</v>
      </c>
      <c r="I12" s="39">
        <v>3.93</v>
      </c>
      <c r="J12" s="37">
        <v>3550</v>
      </c>
      <c r="K12" s="38">
        <v>9.16</v>
      </c>
      <c r="L12" s="39">
        <v>4.2300000000000004</v>
      </c>
      <c r="M12" s="37">
        <v>3050</v>
      </c>
      <c r="N12" s="38">
        <v>7.89</v>
      </c>
      <c r="O12" s="39">
        <v>2.15</v>
      </c>
      <c r="P12" s="37">
        <v>1800</v>
      </c>
      <c r="Q12" s="38">
        <f>ROUND(P12/P23*100,2)</f>
        <v>4.76</v>
      </c>
      <c r="R12" s="39">
        <v>2.13</v>
      </c>
      <c r="S12" s="37">
        <v>900</v>
      </c>
      <c r="T12" s="38">
        <f>ROUND(S12/S23*100,2)</f>
        <v>2.4900000000000002</v>
      </c>
      <c r="U12" s="39">
        <v>1.91</v>
      </c>
      <c r="V12" s="8"/>
      <c r="W12" s="23"/>
      <c r="X12" s="8"/>
      <c r="Y12" s="8"/>
      <c r="Z12" s="8"/>
    </row>
    <row r="13" spans="1:26" ht="18.75" customHeight="1">
      <c r="A13" s="231"/>
      <c r="B13" s="232"/>
      <c r="C13" s="46" t="s">
        <v>29</v>
      </c>
      <c r="D13" s="47">
        <v>20443</v>
      </c>
      <c r="E13" s="48">
        <v>51.01</v>
      </c>
      <c r="F13" s="49" t="s">
        <v>9</v>
      </c>
      <c r="G13" s="50">
        <v>20705</v>
      </c>
      <c r="H13" s="51">
        <v>51.7</v>
      </c>
      <c r="I13" s="52">
        <v>1.94</v>
      </c>
      <c r="J13" s="50">
        <v>18233</v>
      </c>
      <c r="K13" s="51">
        <v>47.03</v>
      </c>
      <c r="L13" s="52">
        <v>1.75</v>
      </c>
      <c r="M13" s="50">
        <v>16708</v>
      </c>
      <c r="N13" s="51">
        <v>43.22</v>
      </c>
      <c r="O13" s="52">
        <v>1.48</v>
      </c>
      <c r="P13" s="50">
        <v>17091</v>
      </c>
      <c r="Q13" s="51">
        <f>ROUND(P13/P23*100,2)</f>
        <v>45.23</v>
      </c>
      <c r="R13" s="52">
        <v>1.42</v>
      </c>
      <c r="S13" s="50">
        <v>16973</v>
      </c>
      <c r="T13" s="51">
        <f>ROUND(S13/S23*100,2)</f>
        <v>46.94</v>
      </c>
      <c r="U13" s="52">
        <v>1.44</v>
      </c>
      <c r="V13" s="53"/>
      <c r="W13" s="53"/>
      <c r="X13" s="54"/>
      <c r="Y13" s="53"/>
      <c r="Z13" s="53"/>
    </row>
    <row r="14" spans="1:26" ht="18.75" customHeight="1">
      <c r="A14" s="231"/>
      <c r="B14" s="239" t="s">
        <v>16</v>
      </c>
      <c r="C14" s="25" t="s">
        <v>17</v>
      </c>
      <c r="D14" s="55" t="s">
        <v>14</v>
      </c>
      <c r="E14" s="44" t="s">
        <v>14</v>
      </c>
      <c r="F14" s="56" t="s">
        <v>14</v>
      </c>
      <c r="G14" s="43" t="s">
        <v>14</v>
      </c>
      <c r="H14" s="57" t="s">
        <v>14</v>
      </c>
      <c r="I14" s="45" t="s">
        <v>14</v>
      </c>
      <c r="J14" s="43" t="s">
        <v>14</v>
      </c>
      <c r="K14" s="57" t="s">
        <v>14</v>
      </c>
      <c r="L14" s="45" t="s">
        <v>14</v>
      </c>
      <c r="M14" s="43" t="s">
        <v>14</v>
      </c>
      <c r="N14" s="57" t="s">
        <v>14</v>
      </c>
      <c r="O14" s="45" t="s">
        <v>14</v>
      </c>
      <c r="P14" s="43" t="s">
        <v>14</v>
      </c>
      <c r="Q14" s="57" t="s">
        <v>14</v>
      </c>
      <c r="R14" s="45" t="s">
        <v>14</v>
      </c>
      <c r="S14" s="43" t="s">
        <v>14</v>
      </c>
      <c r="T14" s="57" t="s">
        <v>14</v>
      </c>
      <c r="U14" s="45" t="s">
        <v>14</v>
      </c>
      <c r="V14" s="8"/>
      <c r="W14" s="8"/>
      <c r="X14" s="8"/>
      <c r="Y14" s="8"/>
      <c r="Z14" s="8"/>
    </row>
    <row r="15" spans="1:26" ht="18.75" customHeight="1">
      <c r="A15" s="231"/>
      <c r="B15" s="240"/>
      <c r="C15" s="25" t="s">
        <v>18</v>
      </c>
      <c r="D15" s="26">
        <v>1000</v>
      </c>
      <c r="E15" s="27">
        <v>2.5</v>
      </c>
      <c r="F15" s="36" t="s">
        <v>9</v>
      </c>
      <c r="G15" s="37">
        <v>800</v>
      </c>
      <c r="H15" s="38">
        <v>2</v>
      </c>
      <c r="I15" s="39">
        <v>0.05</v>
      </c>
      <c r="J15" s="37">
        <v>1000</v>
      </c>
      <c r="K15" s="38">
        <v>2.58</v>
      </c>
      <c r="L15" s="39">
        <v>0.03</v>
      </c>
      <c r="M15" s="37">
        <v>1000</v>
      </c>
      <c r="N15" s="38">
        <v>2.59</v>
      </c>
      <c r="O15" s="39">
        <v>0.03</v>
      </c>
      <c r="P15" s="37">
        <v>1000</v>
      </c>
      <c r="Q15" s="21">
        <f>ROUND(P15/P23*100,2)</f>
        <v>2.65</v>
      </c>
      <c r="R15" s="39">
        <v>0.13</v>
      </c>
      <c r="S15" s="37">
        <v>1946</v>
      </c>
      <c r="T15" s="21">
        <f>ROUND(S15/S23*100,2)</f>
        <v>5.38</v>
      </c>
      <c r="U15" s="39">
        <v>0.53</v>
      </c>
      <c r="V15" s="23"/>
      <c r="W15" s="23"/>
      <c r="X15" s="24"/>
      <c r="Y15" s="23"/>
      <c r="Z15" s="23"/>
    </row>
    <row r="16" spans="1:26" ht="18.75" customHeight="1">
      <c r="A16" s="231"/>
      <c r="B16" s="240"/>
      <c r="C16" s="16" t="s">
        <v>19</v>
      </c>
      <c r="D16" s="41">
        <v>609</v>
      </c>
      <c r="E16" s="42">
        <v>1.52</v>
      </c>
      <c r="F16" s="58" t="s">
        <v>9</v>
      </c>
      <c r="G16" s="20">
        <v>19</v>
      </c>
      <c r="H16" s="21">
        <v>0.05</v>
      </c>
      <c r="I16" s="59">
        <v>0</v>
      </c>
      <c r="J16" s="20">
        <v>740</v>
      </c>
      <c r="K16" s="21">
        <v>1.91</v>
      </c>
      <c r="L16" s="59">
        <v>0</v>
      </c>
      <c r="M16" s="20">
        <v>525</v>
      </c>
      <c r="N16" s="21">
        <v>1.36</v>
      </c>
      <c r="O16" s="59">
        <v>0</v>
      </c>
      <c r="P16" s="20">
        <v>380</v>
      </c>
      <c r="Q16" s="21">
        <f>ROUND(P16/P23*100,2)</f>
        <v>1.01</v>
      </c>
      <c r="R16" s="59">
        <v>0</v>
      </c>
      <c r="S16" s="20">
        <v>2</v>
      </c>
      <c r="T16" s="21">
        <f>ROUND(S16/S23*100,2)</f>
        <v>0.01</v>
      </c>
      <c r="U16" s="59">
        <v>0</v>
      </c>
      <c r="V16" s="23"/>
      <c r="W16" s="60"/>
      <c r="X16" s="24"/>
      <c r="Y16" s="23"/>
      <c r="Z16" s="8"/>
    </row>
    <row r="17" spans="1:26" ht="18.75" customHeight="1">
      <c r="A17" s="231"/>
      <c r="B17" s="241"/>
      <c r="C17" s="46" t="s">
        <v>29</v>
      </c>
      <c r="D17" s="47">
        <v>1609</v>
      </c>
      <c r="E17" s="48">
        <v>4.0199999999999996</v>
      </c>
      <c r="F17" s="61" t="s">
        <v>9</v>
      </c>
      <c r="G17" s="62">
        <f>SUM(G14:G16)</f>
        <v>819</v>
      </c>
      <c r="H17" s="34">
        <v>2.04</v>
      </c>
      <c r="I17" s="63">
        <v>0.05</v>
      </c>
      <c r="J17" s="62">
        <v>1740</v>
      </c>
      <c r="K17" s="34">
        <v>4.49</v>
      </c>
      <c r="L17" s="63">
        <v>0.02</v>
      </c>
      <c r="M17" s="62">
        <v>1525</v>
      </c>
      <c r="N17" s="34">
        <v>3.95</v>
      </c>
      <c r="O17" s="63">
        <v>0.03</v>
      </c>
      <c r="P17" s="62">
        <v>1380</v>
      </c>
      <c r="Q17" s="34">
        <f>ROUND(P17/P23*100,2)</f>
        <v>3.65</v>
      </c>
      <c r="R17" s="63">
        <v>7.0000000000000007E-2</v>
      </c>
      <c r="S17" s="62">
        <v>1948</v>
      </c>
      <c r="T17" s="34">
        <f>ROUND(S17/S23*100,2)</f>
        <v>5.39</v>
      </c>
      <c r="U17" s="63">
        <v>0.31</v>
      </c>
      <c r="V17" s="23"/>
      <c r="W17" s="53"/>
      <c r="X17" s="64"/>
      <c r="Y17" s="23"/>
      <c r="Z17" s="53"/>
    </row>
    <row r="18" spans="1:26" ht="18.75" customHeight="1">
      <c r="A18" s="231"/>
      <c r="B18" s="236" t="s">
        <v>20</v>
      </c>
      <c r="C18" s="237"/>
      <c r="D18" s="65" t="s">
        <v>14</v>
      </c>
      <c r="E18" s="66" t="s">
        <v>14</v>
      </c>
      <c r="F18" s="67" t="s">
        <v>9</v>
      </c>
      <c r="G18" s="68" t="s">
        <v>9</v>
      </c>
      <c r="H18" s="69" t="s">
        <v>9</v>
      </c>
      <c r="I18" s="70" t="s">
        <v>9</v>
      </c>
      <c r="J18" s="68" t="s">
        <v>9</v>
      </c>
      <c r="K18" s="69" t="s">
        <v>9</v>
      </c>
      <c r="L18" s="70" t="s">
        <v>9</v>
      </c>
      <c r="M18" s="68" t="s">
        <v>9</v>
      </c>
      <c r="N18" s="69" t="s">
        <v>9</v>
      </c>
      <c r="O18" s="70" t="s">
        <v>9</v>
      </c>
      <c r="P18" s="68" t="s">
        <v>9</v>
      </c>
      <c r="Q18" s="69" t="s">
        <v>9</v>
      </c>
      <c r="R18" s="70" t="s">
        <v>9</v>
      </c>
      <c r="S18" s="68" t="s">
        <v>9</v>
      </c>
      <c r="T18" s="69" t="s">
        <v>9</v>
      </c>
      <c r="U18" s="70" t="s">
        <v>9</v>
      </c>
      <c r="V18" s="30"/>
      <c r="W18" s="71"/>
      <c r="X18" s="72"/>
      <c r="Y18" s="30"/>
      <c r="Z18" s="71"/>
    </row>
    <row r="19" spans="1:26" ht="18.75" customHeight="1">
      <c r="A19" s="232"/>
      <c r="B19" s="236" t="s">
        <v>21</v>
      </c>
      <c r="C19" s="237"/>
      <c r="D19" s="65" t="s">
        <v>14</v>
      </c>
      <c r="E19" s="66" t="s">
        <v>14</v>
      </c>
      <c r="F19" s="73" t="s">
        <v>9</v>
      </c>
      <c r="G19" s="74" t="s">
        <v>9</v>
      </c>
      <c r="H19" s="75" t="s">
        <v>9</v>
      </c>
      <c r="I19" s="76" t="s">
        <v>9</v>
      </c>
      <c r="J19" s="74" t="s">
        <v>9</v>
      </c>
      <c r="K19" s="75" t="s">
        <v>9</v>
      </c>
      <c r="L19" s="76" t="s">
        <v>9</v>
      </c>
      <c r="M19" s="74" t="s">
        <v>9</v>
      </c>
      <c r="N19" s="75" t="s">
        <v>9</v>
      </c>
      <c r="O19" s="76" t="s">
        <v>9</v>
      </c>
      <c r="P19" s="74" t="s">
        <v>9</v>
      </c>
      <c r="Q19" s="75" t="s">
        <v>9</v>
      </c>
      <c r="R19" s="76" t="s">
        <v>9</v>
      </c>
      <c r="S19" s="74" t="s">
        <v>9</v>
      </c>
      <c r="T19" s="75" t="s">
        <v>9</v>
      </c>
      <c r="U19" s="76" t="s">
        <v>9</v>
      </c>
      <c r="V19" s="30"/>
      <c r="W19" s="30"/>
      <c r="X19" s="77"/>
      <c r="Y19" s="30"/>
      <c r="Z19" s="30"/>
    </row>
    <row r="20" spans="1:26" ht="18.75" customHeight="1">
      <c r="A20" s="230" t="s">
        <v>22</v>
      </c>
      <c r="B20" s="213" t="s">
        <v>35</v>
      </c>
      <c r="C20" s="214"/>
      <c r="D20" s="78">
        <v>13743</v>
      </c>
      <c r="E20" s="79">
        <v>34.29</v>
      </c>
      <c r="F20" s="80" t="s">
        <v>9</v>
      </c>
      <c r="G20" s="81">
        <v>14291</v>
      </c>
      <c r="H20" s="82">
        <v>35.69</v>
      </c>
      <c r="I20" s="83">
        <v>7.98</v>
      </c>
      <c r="J20" s="81">
        <v>14726</v>
      </c>
      <c r="K20" s="82">
        <v>37.99</v>
      </c>
      <c r="L20" s="83">
        <v>3.05</v>
      </c>
      <c r="M20" s="81">
        <v>16470</v>
      </c>
      <c r="N20" s="82">
        <v>42.61</v>
      </c>
      <c r="O20" s="83">
        <v>11.84</v>
      </c>
      <c r="P20" s="81">
        <v>15490</v>
      </c>
      <c r="Q20" s="82">
        <f>ROUND(P20/P23*100,2)</f>
        <v>40.99</v>
      </c>
      <c r="R20" s="83">
        <v>2.77</v>
      </c>
      <c r="S20" s="81">
        <v>13515</v>
      </c>
      <c r="T20" s="82">
        <f>ROUND(S20/S23*100,2)</f>
        <v>37.369999999999997</v>
      </c>
      <c r="U20" s="84">
        <v>-3.98</v>
      </c>
      <c r="V20" s="23"/>
      <c r="W20" s="85"/>
      <c r="X20" s="24"/>
      <c r="Y20" s="23"/>
      <c r="Z20" s="85"/>
    </row>
    <row r="21" spans="1:26" ht="18.75" customHeight="1">
      <c r="A21" s="231"/>
      <c r="B21" s="215" t="s">
        <v>23</v>
      </c>
      <c r="C21" s="216"/>
      <c r="D21" s="47">
        <v>4282</v>
      </c>
      <c r="E21" s="86">
        <v>10.68</v>
      </c>
      <c r="F21" s="87" t="s">
        <v>9</v>
      </c>
      <c r="G21" s="88">
        <v>4232</v>
      </c>
      <c r="H21" s="89">
        <v>10.57</v>
      </c>
      <c r="I21" s="90">
        <v>0.72</v>
      </c>
      <c r="J21" s="88">
        <v>4065</v>
      </c>
      <c r="K21" s="89">
        <v>10.49</v>
      </c>
      <c r="L21" s="90">
        <v>0.9</v>
      </c>
      <c r="M21" s="88">
        <v>3951</v>
      </c>
      <c r="N21" s="89">
        <v>10.220000000000001</v>
      </c>
      <c r="O21" s="90">
        <v>1.52</v>
      </c>
      <c r="P21" s="88">
        <v>3828</v>
      </c>
      <c r="Q21" s="89">
        <f>ROUND(P21/P23*100,2)</f>
        <v>10.130000000000001</v>
      </c>
      <c r="R21" s="90">
        <v>1.59</v>
      </c>
      <c r="S21" s="88">
        <v>3725</v>
      </c>
      <c r="T21" s="89">
        <f>ROUND(S21/S23*100,2)</f>
        <v>10.3</v>
      </c>
      <c r="U21" s="90">
        <v>1.1000000000000001</v>
      </c>
      <c r="V21" s="23"/>
      <c r="W21" s="60"/>
      <c r="X21" s="91"/>
      <c r="Y21" s="23"/>
      <c r="Z21" s="60"/>
    </row>
    <row r="22" spans="1:26" ht="18.75" customHeight="1">
      <c r="A22" s="232"/>
      <c r="B22" s="217" t="s">
        <v>24</v>
      </c>
      <c r="C22" s="218"/>
      <c r="D22" s="92">
        <v>5908</v>
      </c>
      <c r="E22" s="93">
        <v>28.9</v>
      </c>
      <c r="F22" s="87" t="s">
        <v>9</v>
      </c>
      <c r="G22" s="92">
        <v>5908</v>
      </c>
      <c r="H22" s="93">
        <v>28.53</v>
      </c>
      <c r="I22" s="90">
        <v>0.04</v>
      </c>
      <c r="J22" s="92">
        <v>4020</v>
      </c>
      <c r="K22" s="93">
        <v>22.05</v>
      </c>
      <c r="L22" s="90">
        <v>0.04</v>
      </c>
      <c r="M22" s="92">
        <v>4520</v>
      </c>
      <c r="N22" s="93">
        <v>11.69</v>
      </c>
      <c r="O22" s="90">
        <v>0.03</v>
      </c>
      <c r="P22" s="92">
        <v>3800</v>
      </c>
      <c r="Q22" s="93">
        <v>22.23</v>
      </c>
      <c r="R22" s="90">
        <v>0.04</v>
      </c>
      <c r="S22" s="92">
        <v>3500</v>
      </c>
      <c r="T22" s="93">
        <v>20.6</v>
      </c>
      <c r="U22" s="90">
        <v>0.03</v>
      </c>
      <c r="V22" s="94"/>
      <c r="W22" s="60"/>
      <c r="X22" s="95"/>
      <c r="Y22" s="94"/>
      <c r="Z22" s="60"/>
    </row>
    <row r="23" spans="1:26" ht="18.75" customHeight="1">
      <c r="A23" s="96"/>
      <c r="B23" s="219" t="s">
        <v>25</v>
      </c>
      <c r="C23" s="220"/>
      <c r="D23" s="78">
        <v>40077</v>
      </c>
      <c r="E23" s="79">
        <f>E13+E17+E20+E21</f>
        <v>100</v>
      </c>
      <c r="F23" s="97" t="s">
        <v>9</v>
      </c>
      <c r="G23" s="98">
        <v>40047</v>
      </c>
      <c r="H23" s="79">
        <f>H13+H17+H20+H21</f>
        <v>100</v>
      </c>
      <c r="I23" s="99">
        <v>3.87</v>
      </c>
      <c r="J23" s="98">
        <v>38765</v>
      </c>
      <c r="K23" s="79">
        <v>100</v>
      </c>
      <c r="L23" s="99">
        <v>2</v>
      </c>
      <c r="M23" s="98">
        <v>38654</v>
      </c>
      <c r="N23" s="79">
        <v>100</v>
      </c>
      <c r="O23" s="99">
        <v>5.22</v>
      </c>
      <c r="P23" s="98">
        <v>37789</v>
      </c>
      <c r="Q23" s="79">
        <v>100</v>
      </c>
      <c r="R23" s="99">
        <v>1.92</v>
      </c>
      <c r="S23" s="98">
        <v>36161</v>
      </c>
      <c r="T23" s="79">
        <v>100</v>
      </c>
      <c r="U23" s="84">
        <v>-0.73</v>
      </c>
      <c r="V23" s="100"/>
      <c r="W23" s="85"/>
      <c r="X23" s="64"/>
      <c r="Y23" s="100"/>
      <c r="Z23" s="85"/>
    </row>
    <row r="24" spans="1:26" ht="18.75" customHeight="1">
      <c r="A24" s="5"/>
      <c r="B24" s="101"/>
      <c r="C24" s="101"/>
      <c r="D24" s="24"/>
      <c r="E24" s="100"/>
      <c r="F24" s="53"/>
      <c r="G24" s="64"/>
      <c r="H24" s="100"/>
      <c r="I24" s="102"/>
      <c r="J24" s="64"/>
      <c r="K24" s="100"/>
      <c r="L24" s="102"/>
      <c r="M24" s="64"/>
      <c r="N24" s="100"/>
      <c r="O24" s="102"/>
      <c r="P24" s="64"/>
      <c r="Q24" s="100"/>
      <c r="R24" s="102"/>
      <c r="S24" s="64"/>
      <c r="T24" s="100"/>
      <c r="U24" s="103"/>
      <c r="V24" s="100"/>
      <c r="W24" s="85"/>
      <c r="X24" s="64"/>
      <c r="Y24" s="100"/>
      <c r="Z24" s="85"/>
    </row>
    <row r="25" spans="1:26" ht="15.75" customHeight="1">
      <c r="A25" s="5"/>
      <c r="B25" s="101"/>
      <c r="C25" s="101"/>
      <c r="D25" s="24"/>
      <c r="E25" s="100"/>
      <c r="F25" s="100"/>
      <c r="G25" s="64"/>
      <c r="H25" s="100"/>
      <c r="I25" s="102"/>
      <c r="J25" s="64"/>
      <c r="K25" s="100"/>
      <c r="L25" s="102"/>
      <c r="M25" s="64"/>
      <c r="N25" s="100"/>
      <c r="O25" s="102"/>
      <c r="P25" s="64"/>
      <c r="Q25" s="100"/>
      <c r="R25" s="102"/>
      <c r="S25" s="64"/>
      <c r="T25" s="100"/>
      <c r="U25" s="85"/>
      <c r="V25" s="100"/>
      <c r="W25" s="85"/>
      <c r="X25" s="64"/>
      <c r="Y25" s="100"/>
      <c r="Z25" s="85"/>
    </row>
    <row r="26" spans="1:26" ht="18.75" customHeight="1">
      <c r="A26" s="116" t="s">
        <v>31</v>
      </c>
      <c r="B26" s="101"/>
      <c r="C26" s="101"/>
      <c r="D26" s="24"/>
      <c r="E26" s="100"/>
      <c r="F26" s="100"/>
      <c r="G26" s="64"/>
      <c r="H26" s="100"/>
      <c r="I26" s="102"/>
      <c r="J26" s="64"/>
      <c r="K26" s="100"/>
      <c r="L26" s="102"/>
      <c r="M26" s="64"/>
      <c r="N26" s="100"/>
      <c r="O26" s="8"/>
      <c r="P26" s="64"/>
      <c r="Q26" s="100"/>
      <c r="R26" s="8" t="s">
        <v>1</v>
      </c>
      <c r="S26" s="64"/>
      <c r="T26" s="100"/>
      <c r="U26" s="8"/>
      <c r="V26" s="100"/>
      <c r="W26" s="85"/>
      <c r="X26" s="64"/>
      <c r="Y26" s="100"/>
      <c r="Z26" s="85"/>
    </row>
    <row r="27" spans="1:26" ht="18.75" customHeight="1">
      <c r="A27" s="221" t="s">
        <v>2</v>
      </c>
      <c r="B27" s="222"/>
      <c r="C27" s="223"/>
      <c r="D27" s="227" t="s">
        <v>54</v>
      </c>
      <c r="E27" s="228"/>
      <c r="F27" s="229"/>
      <c r="G27" s="227" t="s">
        <v>55</v>
      </c>
      <c r="H27" s="228"/>
      <c r="I27" s="229"/>
      <c r="J27" s="227" t="s">
        <v>56</v>
      </c>
      <c r="K27" s="228"/>
      <c r="L27" s="229"/>
      <c r="M27" s="227" t="s">
        <v>57</v>
      </c>
      <c r="N27" s="228"/>
      <c r="O27" s="229"/>
      <c r="P27" s="227" t="s">
        <v>58</v>
      </c>
      <c r="Q27" s="228"/>
      <c r="R27" s="229"/>
      <c r="S27" s="104"/>
      <c r="T27" s="9"/>
      <c r="U27" s="9"/>
      <c r="V27" s="9"/>
      <c r="W27" s="9"/>
      <c r="X27" s="9"/>
      <c r="Y27" s="9"/>
      <c r="Z27" s="9"/>
    </row>
    <row r="28" spans="1:26" ht="18.75" customHeight="1">
      <c r="A28" s="224"/>
      <c r="B28" s="225"/>
      <c r="C28" s="226"/>
      <c r="D28" s="13" t="s">
        <v>3</v>
      </c>
      <c r="E28" s="14" t="s">
        <v>4</v>
      </c>
      <c r="F28" s="12" t="s">
        <v>5</v>
      </c>
      <c r="G28" s="13" t="s">
        <v>3</v>
      </c>
      <c r="H28" s="14" t="s">
        <v>4</v>
      </c>
      <c r="I28" s="12" t="s">
        <v>5</v>
      </c>
      <c r="J28" s="13" t="s">
        <v>3</v>
      </c>
      <c r="K28" s="14" t="s">
        <v>4</v>
      </c>
      <c r="L28" s="12" t="s">
        <v>5</v>
      </c>
      <c r="M28" s="13" t="s">
        <v>3</v>
      </c>
      <c r="N28" s="14" t="s">
        <v>4</v>
      </c>
      <c r="O28" s="12" t="s">
        <v>5</v>
      </c>
      <c r="P28" s="13" t="s">
        <v>3</v>
      </c>
      <c r="Q28" s="14" t="s">
        <v>4</v>
      </c>
      <c r="R28" s="12" t="s">
        <v>5</v>
      </c>
      <c r="S28" s="105"/>
      <c r="T28" s="15"/>
      <c r="U28" s="15"/>
      <c r="V28" s="15"/>
      <c r="W28" s="15"/>
      <c r="X28" s="15"/>
      <c r="Y28" s="15"/>
      <c r="Z28" s="15"/>
    </row>
    <row r="29" spans="1:26" ht="18.75" customHeight="1">
      <c r="A29" s="230" t="s">
        <v>6</v>
      </c>
      <c r="B29" s="230" t="s">
        <v>7</v>
      </c>
      <c r="C29" s="16" t="s">
        <v>8</v>
      </c>
      <c r="D29" s="20">
        <v>500</v>
      </c>
      <c r="E29" s="21">
        <f>ROUND(D29/D45*100,2)</f>
        <v>1.49</v>
      </c>
      <c r="F29" s="22">
        <v>1.04</v>
      </c>
      <c r="G29" s="20">
        <v>500</v>
      </c>
      <c r="H29" s="21">
        <f>ROUND(G29/G45*100,2)</f>
        <v>1.48</v>
      </c>
      <c r="I29" s="22">
        <v>1.2</v>
      </c>
      <c r="J29" s="20">
        <v>500</v>
      </c>
      <c r="K29" s="21">
        <f>ROUND(J29/J45*100,2)</f>
        <v>1.53</v>
      </c>
      <c r="L29" s="22">
        <v>1.2</v>
      </c>
      <c r="M29" s="20">
        <v>314</v>
      </c>
      <c r="N29" s="21">
        <v>0.97</v>
      </c>
      <c r="O29" s="22">
        <v>1.17</v>
      </c>
      <c r="P29" s="20">
        <v>511.74400000000003</v>
      </c>
      <c r="Q29" s="21">
        <f>P29/$P$45*100</f>
        <v>1.5477523257538603</v>
      </c>
      <c r="R29" s="22">
        <v>0.66</v>
      </c>
      <c r="S29" s="33"/>
      <c r="T29" s="23"/>
      <c r="U29" s="23"/>
      <c r="V29" s="23"/>
      <c r="W29" s="23"/>
      <c r="X29" s="24"/>
      <c r="Y29" s="23"/>
      <c r="Z29" s="23"/>
    </row>
    <row r="30" spans="1:26" ht="18.75" customHeight="1">
      <c r="A30" s="231"/>
      <c r="B30" s="231"/>
      <c r="C30" s="25" t="s">
        <v>10</v>
      </c>
      <c r="D30" s="20">
        <v>100</v>
      </c>
      <c r="E30" s="21">
        <f>ROUND(D30/D45*100,2)</f>
        <v>0.3</v>
      </c>
      <c r="F30" s="29">
        <v>1.87</v>
      </c>
      <c r="G30" s="20">
        <v>0</v>
      </c>
      <c r="H30" s="21">
        <f>ROUND(G30/G45*100,2)</f>
        <v>0</v>
      </c>
      <c r="I30" s="29">
        <v>1.8</v>
      </c>
      <c r="J30" s="43" t="s">
        <v>14</v>
      </c>
      <c r="K30" s="44" t="s">
        <v>14</v>
      </c>
      <c r="L30" s="45" t="s">
        <v>14</v>
      </c>
      <c r="M30" s="43" t="s">
        <v>14</v>
      </c>
      <c r="N30" s="44" t="s">
        <v>14</v>
      </c>
      <c r="O30" s="45" t="s">
        <v>14</v>
      </c>
      <c r="P30" s="43" t="s">
        <v>14</v>
      </c>
      <c r="Q30" s="44" t="s">
        <v>14</v>
      </c>
      <c r="R30" s="45" t="s">
        <v>14</v>
      </c>
      <c r="S30" s="106"/>
      <c r="T30" s="8"/>
      <c r="U30" s="8"/>
      <c r="V30" s="23"/>
      <c r="W30" s="30"/>
      <c r="X30" s="24"/>
      <c r="Y30" s="23"/>
      <c r="Z30" s="8"/>
    </row>
    <row r="31" spans="1:26" ht="18.75" customHeight="1">
      <c r="A31" s="231"/>
      <c r="B31" s="231"/>
      <c r="C31" s="31" t="s">
        <v>11</v>
      </c>
      <c r="D31" s="33">
        <v>10269</v>
      </c>
      <c r="E31" s="34">
        <f>ROUND(D31/D45*100,2)</f>
        <v>30.55</v>
      </c>
      <c r="F31" s="35">
        <v>1.6</v>
      </c>
      <c r="G31" s="33">
        <v>9971</v>
      </c>
      <c r="H31" s="34">
        <f>ROUND(G31/G45*100,2)</f>
        <v>29.58</v>
      </c>
      <c r="I31" s="35">
        <v>1.62</v>
      </c>
      <c r="J31" s="33">
        <v>11470</v>
      </c>
      <c r="K31" s="34">
        <f>ROUND(J31/J45*100,2)</f>
        <v>35.020000000000003</v>
      </c>
      <c r="L31" s="35">
        <v>1.61</v>
      </c>
      <c r="M31" s="33">
        <v>13068</v>
      </c>
      <c r="N31" s="34">
        <v>40.21</v>
      </c>
      <c r="O31" s="35">
        <v>1.57</v>
      </c>
      <c r="P31" s="33">
        <v>14472.603999999999</v>
      </c>
      <c r="Q31" s="34">
        <f>P31/$P$45*100</f>
        <v>43.771898646031254</v>
      </c>
      <c r="R31" s="35">
        <v>1.5</v>
      </c>
      <c r="S31" s="33"/>
      <c r="T31" s="23"/>
      <c r="U31" s="23"/>
      <c r="V31" s="23"/>
      <c r="W31" s="23"/>
      <c r="X31" s="24"/>
      <c r="Y31" s="23"/>
      <c r="Z31" s="23"/>
    </row>
    <row r="32" spans="1:26" ht="18.75" customHeight="1">
      <c r="A32" s="231"/>
      <c r="B32" s="231"/>
      <c r="C32" s="25" t="s">
        <v>12</v>
      </c>
      <c r="D32" s="37">
        <v>5700</v>
      </c>
      <c r="E32" s="40">
        <f>ROUND(D32/D45*100,2)</f>
        <v>16.96</v>
      </c>
      <c r="F32" s="39">
        <v>1.22</v>
      </c>
      <c r="G32" s="37">
        <v>5400</v>
      </c>
      <c r="H32" s="40">
        <f>ROUND(G32/G45*100,2)</f>
        <v>16.02</v>
      </c>
      <c r="I32" s="39">
        <v>1.21</v>
      </c>
      <c r="J32" s="37">
        <v>3900</v>
      </c>
      <c r="K32" s="40">
        <f>ROUND(J32/J45*100,2)</f>
        <v>11.91</v>
      </c>
      <c r="L32" s="39">
        <v>1.31</v>
      </c>
      <c r="M32" s="37">
        <v>2400</v>
      </c>
      <c r="N32" s="40">
        <v>7.38</v>
      </c>
      <c r="O32" s="39">
        <v>1.33</v>
      </c>
      <c r="P32" s="37">
        <v>1100</v>
      </c>
      <c r="Q32" s="40">
        <f>P32/$P$45*100</f>
        <v>3.3269125936586383</v>
      </c>
      <c r="R32" s="39">
        <v>1.22</v>
      </c>
      <c r="S32" s="33"/>
      <c r="T32" s="23"/>
      <c r="U32" s="23"/>
      <c r="V32" s="23"/>
      <c r="W32" s="23"/>
      <c r="X32" s="24"/>
      <c r="Y32" s="23"/>
      <c r="Z32" s="23"/>
    </row>
    <row r="33" spans="1:26" ht="18.75" customHeight="1">
      <c r="A33" s="231"/>
      <c r="B33" s="231"/>
      <c r="C33" s="25" t="s">
        <v>13</v>
      </c>
      <c r="D33" s="43" t="s">
        <v>14</v>
      </c>
      <c r="E33" s="44" t="s">
        <v>14</v>
      </c>
      <c r="F33" s="45" t="s">
        <v>14</v>
      </c>
      <c r="G33" s="43" t="s">
        <v>14</v>
      </c>
      <c r="H33" s="44" t="s">
        <v>14</v>
      </c>
      <c r="I33" s="45" t="s">
        <v>14</v>
      </c>
      <c r="J33" s="43" t="s">
        <v>14</v>
      </c>
      <c r="K33" s="44" t="s">
        <v>14</v>
      </c>
      <c r="L33" s="45" t="s">
        <v>14</v>
      </c>
      <c r="M33" s="43" t="s">
        <v>14</v>
      </c>
      <c r="N33" s="44" t="s">
        <v>14</v>
      </c>
      <c r="O33" s="45" t="s">
        <v>14</v>
      </c>
      <c r="P33" s="43" t="s">
        <v>14</v>
      </c>
      <c r="Q33" s="44" t="s">
        <v>14</v>
      </c>
      <c r="R33" s="45" t="s">
        <v>14</v>
      </c>
      <c r="S33" s="106"/>
      <c r="T33" s="8"/>
      <c r="U33" s="8"/>
      <c r="V33" s="8"/>
      <c r="W33" s="8"/>
      <c r="X33" s="8"/>
      <c r="Y33" s="8"/>
      <c r="Z33" s="8"/>
    </row>
    <row r="34" spans="1:26" ht="18.75" customHeight="1">
      <c r="A34" s="231"/>
      <c r="B34" s="231"/>
      <c r="C34" s="25" t="s">
        <v>15</v>
      </c>
      <c r="D34" s="37">
        <v>400</v>
      </c>
      <c r="E34" s="38">
        <f>ROUND(D34/D45*100,2)</f>
        <v>1.19</v>
      </c>
      <c r="F34" s="39">
        <v>1.74</v>
      </c>
      <c r="G34" s="43" t="s">
        <v>14</v>
      </c>
      <c r="H34" s="44" t="s">
        <v>14</v>
      </c>
      <c r="I34" s="39">
        <v>1.75</v>
      </c>
      <c r="J34" s="43" t="s">
        <v>14</v>
      </c>
      <c r="K34" s="44" t="s">
        <v>14</v>
      </c>
      <c r="L34" s="45" t="s">
        <v>14</v>
      </c>
      <c r="M34" s="43" t="s">
        <v>14</v>
      </c>
      <c r="N34" s="44" t="s">
        <v>14</v>
      </c>
      <c r="O34" s="45" t="s">
        <v>14</v>
      </c>
      <c r="P34" s="43" t="s">
        <v>14</v>
      </c>
      <c r="Q34" s="44" t="s">
        <v>14</v>
      </c>
      <c r="R34" s="45" t="s">
        <v>14</v>
      </c>
      <c r="S34" s="106"/>
      <c r="T34" s="8"/>
      <c r="U34" s="8"/>
      <c r="V34" s="8"/>
      <c r="W34" s="23"/>
      <c r="X34" s="8"/>
      <c r="Y34" s="8"/>
      <c r="Z34" s="8"/>
    </row>
    <row r="35" spans="1:26" ht="18.75" customHeight="1">
      <c r="A35" s="231"/>
      <c r="B35" s="232"/>
      <c r="C35" s="46" t="s">
        <v>29</v>
      </c>
      <c r="D35" s="50">
        <v>16969</v>
      </c>
      <c r="E35" s="51">
        <f>ROUND(D35/D45*100,2)</f>
        <v>50.48</v>
      </c>
      <c r="F35" s="52">
        <v>1.46</v>
      </c>
      <c r="G35" s="50">
        <v>15871</v>
      </c>
      <c r="H35" s="51">
        <f>ROUND(G35/G45*100,2)</f>
        <v>47.08</v>
      </c>
      <c r="I35" s="52">
        <v>1.45</v>
      </c>
      <c r="J35" s="50">
        <v>15870</v>
      </c>
      <c r="K35" s="51">
        <f>ROUND(J35/J45*100,2)</f>
        <v>48.45</v>
      </c>
      <c r="L35" s="52">
        <v>1.5</v>
      </c>
      <c r="M35" s="50">
        <v>15782</v>
      </c>
      <c r="N35" s="51">
        <v>48.56</v>
      </c>
      <c r="O35" s="52">
        <v>1.52</v>
      </c>
      <c r="P35" s="50">
        <v>16084.348</v>
      </c>
      <c r="Q35" s="51">
        <f>P35/$P$45*100</f>
        <v>48.646563565443756</v>
      </c>
      <c r="R35" s="52">
        <v>1.46</v>
      </c>
      <c r="S35" s="107"/>
      <c r="T35" s="53"/>
      <c r="U35" s="53"/>
      <c r="V35" s="53"/>
      <c r="W35" s="53"/>
      <c r="X35" s="54"/>
      <c r="Y35" s="53"/>
      <c r="Z35" s="53"/>
    </row>
    <row r="36" spans="1:26" ht="18.75" customHeight="1">
      <c r="A36" s="231"/>
      <c r="B36" s="239" t="s">
        <v>16</v>
      </c>
      <c r="C36" s="25" t="s">
        <v>17</v>
      </c>
      <c r="D36" s="43" t="s">
        <v>14</v>
      </c>
      <c r="E36" s="57" t="s">
        <v>14</v>
      </c>
      <c r="F36" s="45" t="s">
        <v>14</v>
      </c>
      <c r="G36" s="43" t="s">
        <v>14</v>
      </c>
      <c r="H36" s="57" t="s">
        <v>14</v>
      </c>
      <c r="I36" s="45" t="s">
        <v>14</v>
      </c>
      <c r="J36" s="43" t="s">
        <v>14</v>
      </c>
      <c r="K36" s="57" t="s">
        <v>14</v>
      </c>
      <c r="L36" s="45" t="s">
        <v>14</v>
      </c>
      <c r="M36" s="43" t="s">
        <v>14</v>
      </c>
      <c r="N36" s="57" t="s">
        <v>14</v>
      </c>
      <c r="O36" s="45" t="s">
        <v>14</v>
      </c>
      <c r="P36" s="43" t="s">
        <v>14</v>
      </c>
      <c r="Q36" s="57" t="s">
        <v>14</v>
      </c>
      <c r="R36" s="45" t="s">
        <v>14</v>
      </c>
      <c r="S36" s="106"/>
      <c r="T36" s="8"/>
      <c r="U36" s="8"/>
      <c r="V36" s="8"/>
      <c r="W36" s="8"/>
      <c r="X36" s="8"/>
      <c r="Y36" s="8"/>
      <c r="Z36" s="8"/>
    </row>
    <row r="37" spans="1:26" ht="18.75" customHeight="1">
      <c r="A37" s="231"/>
      <c r="B37" s="240"/>
      <c r="C37" s="25" t="s">
        <v>18</v>
      </c>
      <c r="D37" s="37">
        <v>1574</v>
      </c>
      <c r="E37" s="21">
        <f>ROUND(D37/D45*100,2)</f>
        <v>4.68</v>
      </c>
      <c r="F37" s="39">
        <v>0.49</v>
      </c>
      <c r="G37" s="37">
        <v>1784</v>
      </c>
      <c r="H37" s="21">
        <f>ROUND(G37/G45*100,2)</f>
        <v>5.29</v>
      </c>
      <c r="I37" s="39">
        <v>0.24</v>
      </c>
      <c r="J37" s="43" t="s">
        <v>14</v>
      </c>
      <c r="K37" s="44" t="s">
        <v>14</v>
      </c>
      <c r="L37" s="39">
        <v>0.1</v>
      </c>
      <c r="M37" s="37">
        <v>1110</v>
      </c>
      <c r="N37" s="21">
        <v>3.42</v>
      </c>
      <c r="O37" s="39">
        <v>0.09</v>
      </c>
      <c r="P37" s="37">
        <v>360</v>
      </c>
      <c r="Q37" s="21">
        <f>P37/$P$45*100</f>
        <v>1.0888077579246453</v>
      </c>
      <c r="R37" s="39">
        <v>0.09</v>
      </c>
      <c r="S37" s="33"/>
      <c r="T37" s="23"/>
      <c r="U37" s="23"/>
      <c r="V37" s="23"/>
      <c r="W37" s="23"/>
      <c r="X37" s="24"/>
      <c r="Y37" s="23"/>
      <c r="Z37" s="23"/>
    </row>
    <row r="38" spans="1:26" ht="18.75" customHeight="1">
      <c r="A38" s="231"/>
      <c r="B38" s="240"/>
      <c r="C38" s="16" t="s">
        <v>19</v>
      </c>
      <c r="D38" s="20">
        <v>1</v>
      </c>
      <c r="E38" s="21">
        <f>ROUND(D38/D45*100,2)</f>
        <v>0</v>
      </c>
      <c r="F38" s="59">
        <v>0.01</v>
      </c>
      <c r="G38" s="20">
        <v>1</v>
      </c>
      <c r="H38" s="21">
        <f>ROUND(G38/G45*100,2)</f>
        <v>0</v>
      </c>
      <c r="I38" s="45" t="s">
        <v>14</v>
      </c>
      <c r="J38" s="20">
        <v>1697</v>
      </c>
      <c r="K38" s="21">
        <f>ROUND(J38/J45*100,2)</f>
        <v>5.18</v>
      </c>
      <c r="L38" s="45" t="s">
        <v>14</v>
      </c>
      <c r="M38" s="20">
        <v>202</v>
      </c>
      <c r="N38" s="21">
        <v>0.62</v>
      </c>
      <c r="O38" s="108" t="s">
        <v>14</v>
      </c>
      <c r="P38" s="20">
        <v>401.149</v>
      </c>
      <c r="Q38" s="21">
        <f>P38/$P$45*100</f>
        <v>1.2132615091214265</v>
      </c>
      <c r="R38" s="108" t="s">
        <v>14</v>
      </c>
      <c r="S38" s="33"/>
      <c r="T38" s="23"/>
      <c r="U38" s="71"/>
      <c r="V38" s="23"/>
      <c r="W38" s="60"/>
      <c r="X38" s="24"/>
      <c r="Y38" s="23"/>
      <c r="Z38" s="8"/>
    </row>
    <row r="39" spans="1:26" ht="18.75" customHeight="1">
      <c r="A39" s="231"/>
      <c r="B39" s="241"/>
      <c r="C39" s="46" t="s">
        <v>29</v>
      </c>
      <c r="D39" s="62">
        <v>1575</v>
      </c>
      <c r="E39" s="34">
        <f>ROUND(D39/D45*100,2)</f>
        <v>4.6900000000000004</v>
      </c>
      <c r="F39" s="63">
        <v>0.35</v>
      </c>
      <c r="G39" s="62">
        <v>1785</v>
      </c>
      <c r="H39" s="34">
        <f>ROUND(G39/G45*100,2)</f>
        <v>5.3</v>
      </c>
      <c r="I39" s="63">
        <v>0.17</v>
      </c>
      <c r="J39" s="62">
        <v>1697</v>
      </c>
      <c r="K39" s="34">
        <f>ROUND(J39/J45*100,2)</f>
        <v>5.18</v>
      </c>
      <c r="L39" s="63">
        <v>7.0000000000000007E-2</v>
      </c>
      <c r="M39" s="62">
        <v>1312</v>
      </c>
      <c r="N39" s="34">
        <v>4.04</v>
      </c>
      <c r="O39" s="63">
        <v>0.06</v>
      </c>
      <c r="P39" s="62">
        <v>761.149</v>
      </c>
      <c r="Q39" s="34">
        <f>P39/$P$45*100</f>
        <v>2.3020692670460718</v>
      </c>
      <c r="R39" s="63">
        <v>0.05</v>
      </c>
      <c r="S39" s="109"/>
      <c r="T39" s="23"/>
      <c r="U39" s="53"/>
      <c r="V39" s="23"/>
      <c r="W39" s="53"/>
      <c r="X39" s="64"/>
      <c r="Y39" s="23"/>
      <c r="Z39" s="53"/>
    </row>
    <row r="40" spans="1:26" ht="18.75" customHeight="1">
      <c r="A40" s="231"/>
      <c r="B40" s="236" t="s">
        <v>20</v>
      </c>
      <c r="C40" s="237"/>
      <c r="D40" s="68" t="s">
        <v>9</v>
      </c>
      <c r="E40" s="69" t="s">
        <v>9</v>
      </c>
      <c r="F40" s="70" t="s">
        <v>9</v>
      </c>
      <c r="G40" s="68" t="s">
        <v>9</v>
      </c>
      <c r="H40" s="69" t="s">
        <v>9</v>
      </c>
      <c r="I40" s="70" t="s">
        <v>9</v>
      </c>
      <c r="J40" s="68" t="s">
        <v>9</v>
      </c>
      <c r="K40" s="69" t="s">
        <v>9</v>
      </c>
      <c r="L40" s="70" t="s">
        <v>9</v>
      </c>
      <c r="M40" s="68" t="s">
        <v>9</v>
      </c>
      <c r="N40" s="69" t="s">
        <v>9</v>
      </c>
      <c r="O40" s="70" t="s">
        <v>9</v>
      </c>
      <c r="P40" s="68" t="s">
        <v>9</v>
      </c>
      <c r="Q40" s="69" t="s">
        <v>9</v>
      </c>
      <c r="R40" s="70" t="s">
        <v>9</v>
      </c>
      <c r="S40" s="110"/>
      <c r="T40" s="30"/>
      <c r="U40" s="71"/>
      <c r="V40" s="30"/>
      <c r="W40" s="71"/>
      <c r="X40" s="72"/>
      <c r="Y40" s="30"/>
      <c r="Z40" s="71"/>
    </row>
    <row r="41" spans="1:26" ht="18.75" customHeight="1">
      <c r="A41" s="232"/>
      <c r="B41" s="236" t="s">
        <v>21</v>
      </c>
      <c r="C41" s="237"/>
      <c r="D41" s="74" t="s">
        <v>9</v>
      </c>
      <c r="E41" s="75" t="s">
        <v>9</v>
      </c>
      <c r="F41" s="76" t="s">
        <v>9</v>
      </c>
      <c r="G41" s="74" t="s">
        <v>9</v>
      </c>
      <c r="H41" s="75" t="s">
        <v>9</v>
      </c>
      <c r="I41" s="76" t="s">
        <v>9</v>
      </c>
      <c r="J41" s="74" t="s">
        <v>9</v>
      </c>
      <c r="K41" s="75" t="s">
        <v>9</v>
      </c>
      <c r="L41" s="76" t="s">
        <v>9</v>
      </c>
      <c r="M41" s="74" t="s">
        <v>9</v>
      </c>
      <c r="N41" s="75" t="s">
        <v>9</v>
      </c>
      <c r="O41" s="76" t="s">
        <v>9</v>
      </c>
      <c r="P41" s="74" t="s">
        <v>9</v>
      </c>
      <c r="Q41" s="75" t="s">
        <v>9</v>
      </c>
      <c r="R41" s="76" t="s">
        <v>9</v>
      </c>
      <c r="S41" s="111"/>
      <c r="T41" s="30"/>
      <c r="U41" s="30"/>
      <c r="V41" s="30"/>
      <c r="W41" s="30"/>
      <c r="X41" s="77"/>
      <c r="Y41" s="30"/>
      <c r="Z41" s="30"/>
    </row>
    <row r="42" spans="1:26" ht="18.75" customHeight="1">
      <c r="A42" s="230" t="s">
        <v>22</v>
      </c>
      <c r="B42" s="213" t="s">
        <v>35</v>
      </c>
      <c r="C42" s="214"/>
      <c r="D42" s="81">
        <v>11460</v>
      </c>
      <c r="E42" s="82">
        <f>ROUND(D42/D45*100,2)+0.01</f>
        <v>34.1</v>
      </c>
      <c r="F42" s="84">
        <v>-10.7</v>
      </c>
      <c r="G42" s="81">
        <v>12556</v>
      </c>
      <c r="H42" s="82">
        <f>ROUND(G42/G45*100,2)+0.01</f>
        <v>37.26</v>
      </c>
      <c r="I42" s="112">
        <v>9.68</v>
      </c>
      <c r="J42" s="81">
        <v>11782</v>
      </c>
      <c r="K42" s="82">
        <f>ROUND(J42/J45*100,2)+0.01</f>
        <v>35.979999999999997</v>
      </c>
      <c r="L42" s="84">
        <v>-0.62</v>
      </c>
      <c r="M42" s="81">
        <v>12082</v>
      </c>
      <c r="N42" s="82">
        <v>37.18</v>
      </c>
      <c r="O42" s="83">
        <v>2.6</v>
      </c>
      <c r="P42" s="81">
        <v>12862.578</v>
      </c>
      <c r="Q42" s="82">
        <f>P42/$P$45*100</f>
        <v>38.902429759196856</v>
      </c>
      <c r="R42" s="83">
        <v>9.67</v>
      </c>
      <c r="S42" s="33"/>
      <c r="T42" s="23"/>
      <c r="U42" s="23"/>
      <c r="V42" s="23"/>
      <c r="W42" s="85"/>
      <c r="X42" s="24"/>
      <c r="Y42" s="23"/>
      <c r="Z42" s="85"/>
    </row>
    <row r="43" spans="1:26" ht="18.75" customHeight="1">
      <c r="A43" s="231"/>
      <c r="B43" s="215" t="s">
        <v>23</v>
      </c>
      <c r="C43" s="216"/>
      <c r="D43" s="88">
        <v>3608</v>
      </c>
      <c r="E43" s="89">
        <f>ROUND(D43/D45*100,2)</f>
        <v>10.73</v>
      </c>
      <c r="F43" s="90">
        <v>0.7</v>
      </c>
      <c r="G43" s="88">
        <v>3497</v>
      </c>
      <c r="H43" s="89">
        <f>ROUND(G43/G45*100,2)</f>
        <v>10.37</v>
      </c>
      <c r="I43" s="90">
        <v>0.75</v>
      </c>
      <c r="J43" s="88">
        <v>3405</v>
      </c>
      <c r="K43" s="89">
        <f>ROUND(J43/J45*100,2)</f>
        <v>10.4</v>
      </c>
      <c r="L43" s="90">
        <v>0.78</v>
      </c>
      <c r="M43" s="88">
        <v>3322</v>
      </c>
      <c r="N43" s="89">
        <v>10.220000000000001</v>
      </c>
      <c r="O43" s="90">
        <v>0.79</v>
      </c>
      <c r="P43" s="88">
        <v>3355.6120000000001</v>
      </c>
      <c r="Q43" s="89">
        <f>P43/$P$45*100</f>
        <v>10.148934383847319</v>
      </c>
      <c r="R43" s="90">
        <v>1.01</v>
      </c>
      <c r="S43" s="113"/>
      <c r="T43" s="23"/>
      <c r="U43" s="60"/>
      <c r="V43" s="23"/>
      <c r="W43" s="60"/>
      <c r="X43" s="91"/>
      <c r="Y43" s="23"/>
      <c r="Z43" s="60"/>
    </row>
    <row r="44" spans="1:26" ht="18.75" customHeight="1">
      <c r="A44" s="232"/>
      <c r="B44" s="217" t="s">
        <v>24</v>
      </c>
      <c r="C44" s="218"/>
      <c r="D44" s="92">
        <v>3500</v>
      </c>
      <c r="E44" s="93">
        <v>20.6</v>
      </c>
      <c r="F44" s="90">
        <v>0.03</v>
      </c>
      <c r="G44" s="92">
        <v>3500</v>
      </c>
      <c r="H44" s="93">
        <f>ROUND(G44/G35*100,2)</f>
        <v>22.05</v>
      </c>
      <c r="I44" s="90">
        <v>0.03</v>
      </c>
      <c r="J44" s="92">
        <v>11600</v>
      </c>
      <c r="K44" s="93">
        <f>ROUND(J44/J35*100,2)</f>
        <v>73.09</v>
      </c>
      <c r="L44" s="90">
        <v>0.03</v>
      </c>
      <c r="M44" s="92">
        <v>12600</v>
      </c>
      <c r="N44" s="93">
        <v>79.84</v>
      </c>
      <c r="O44" s="90">
        <v>0.03</v>
      </c>
      <c r="P44" s="74" t="s">
        <v>9</v>
      </c>
      <c r="Q44" s="75" t="s">
        <v>9</v>
      </c>
      <c r="R44" s="90">
        <v>0.01</v>
      </c>
      <c r="S44" s="111"/>
      <c r="T44" s="30"/>
      <c r="U44" s="8"/>
      <c r="V44" s="94"/>
      <c r="W44" s="60"/>
      <c r="X44" s="95"/>
      <c r="Y44" s="94"/>
      <c r="Z44" s="60"/>
    </row>
    <row r="45" spans="1:26" ht="18.75" customHeight="1">
      <c r="A45" s="96"/>
      <c r="B45" s="219" t="s">
        <v>25</v>
      </c>
      <c r="C45" s="220"/>
      <c r="D45" s="98">
        <v>33612</v>
      </c>
      <c r="E45" s="79">
        <v>100</v>
      </c>
      <c r="F45" s="84">
        <v>-3.03</v>
      </c>
      <c r="G45" s="98">
        <v>33709</v>
      </c>
      <c r="H45" s="79">
        <v>100</v>
      </c>
      <c r="I45" s="112">
        <v>4.18</v>
      </c>
      <c r="J45" s="98">
        <v>32755</v>
      </c>
      <c r="K45" s="79">
        <v>100</v>
      </c>
      <c r="L45" s="112">
        <v>0.62</v>
      </c>
      <c r="M45" s="98">
        <v>32498</v>
      </c>
      <c r="N45" s="79">
        <v>100</v>
      </c>
      <c r="O45" s="99">
        <v>1.77</v>
      </c>
      <c r="P45" s="98">
        <v>33063.688000000002</v>
      </c>
      <c r="Q45" s="79">
        <f>P45/$P$45*100</f>
        <v>100</v>
      </c>
      <c r="R45" s="99">
        <v>4.4800000000000004</v>
      </c>
      <c r="S45" s="109"/>
      <c r="T45" s="100"/>
      <c r="U45" s="102"/>
      <c r="V45" s="100"/>
      <c r="W45" s="85"/>
      <c r="X45" s="64"/>
      <c r="Y45" s="100"/>
      <c r="Z45" s="85"/>
    </row>
    <row r="46" spans="1:26" ht="18.75" customHeight="1">
      <c r="A46" s="5"/>
      <c r="B46" s="101"/>
      <c r="C46" s="101"/>
      <c r="D46" s="64"/>
      <c r="E46" s="100"/>
      <c r="F46" s="103"/>
      <c r="G46" s="64"/>
      <c r="H46" s="100"/>
      <c r="I46" s="85"/>
      <c r="J46" s="64"/>
      <c r="K46" s="100"/>
      <c r="L46" s="85"/>
      <c r="M46" s="64"/>
      <c r="N46" s="100"/>
      <c r="O46" s="102"/>
      <c r="P46" s="64"/>
      <c r="Q46" s="100"/>
      <c r="R46" s="102"/>
      <c r="S46" s="64"/>
      <c r="T46" s="100"/>
      <c r="U46" s="102"/>
      <c r="V46" s="100"/>
      <c r="W46" s="85"/>
      <c r="X46" s="64"/>
      <c r="Y46" s="100"/>
      <c r="Z46" s="85"/>
    </row>
    <row r="47" spans="1:26" ht="18.75" customHeight="1">
      <c r="A47" s="5"/>
      <c r="B47" s="101"/>
      <c r="C47" s="101"/>
      <c r="D47" s="64"/>
      <c r="E47" s="100"/>
      <c r="F47" s="103"/>
      <c r="G47" s="64"/>
      <c r="H47" s="100"/>
      <c r="I47" s="85"/>
      <c r="J47" s="64"/>
      <c r="K47" s="100"/>
      <c r="L47" s="85"/>
      <c r="M47" s="64"/>
      <c r="N47" s="100"/>
      <c r="O47" s="102"/>
      <c r="P47" s="64"/>
      <c r="Q47" s="100"/>
      <c r="R47" s="102"/>
      <c r="S47" s="64"/>
      <c r="T47" s="100"/>
      <c r="U47" s="102"/>
      <c r="V47" s="100"/>
      <c r="W47" s="85"/>
      <c r="X47" s="64"/>
      <c r="Y47" s="100"/>
      <c r="Z47" s="85"/>
    </row>
    <row r="48" spans="1:26" ht="18.75" customHeight="1">
      <c r="A48" s="116" t="s">
        <v>32</v>
      </c>
      <c r="D48" s="64"/>
      <c r="E48" s="100"/>
      <c r="F48" s="8"/>
      <c r="I48" s="8"/>
      <c r="L48" s="8"/>
      <c r="O48" s="8"/>
      <c r="R48" s="8" t="s">
        <v>1</v>
      </c>
    </row>
    <row r="49" spans="1:18" ht="18.75" customHeight="1">
      <c r="A49" s="221" t="s">
        <v>2</v>
      </c>
      <c r="B49" s="222"/>
      <c r="C49" s="223"/>
      <c r="D49" s="227" t="s">
        <v>59</v>
      </c>
      <c r="E49" s="228"/>
      <c r="F49" s="229"/>
      <c r="G49" s="227" t="s">
        <v>60</v>
      </c>
      <c r="H49" s="228"/>
      <c r="I49" s="229"/>
      <c r="J49" s="227" t="s">
        <v>61</v>
      </c>
      <c r="K49" s="228"/>
      <c r="L49" s="229"/>
      <c r="M49" s="227" t="s">
        <v>62</v>
      </c>
      <c r="N49" s="228"/>
      <c r="O49" s="229"/>
      <c r="P49" s="227" t="s">
        <v>63</v>
      </c>
      <c r="Q49" s="228"/>
      <c r="R49" s="229"/>
    </row>
    <row r="50" spans="1:18" ht="18.75" customHeight="1">
      <c r="A50" s="224"/>
      <c r="B50" s="225"/>
      <c r="C50" s="226"/>
      <c r="D50" s="13" t="s">
        <v>3</v>
      </c>
      <c r="E50" s="14" t="s">
        <v>4</v>
      </c>
      <c r="F50" s="12" t="s">
        <v>5</v>
      </c>
      <c r="G50" s="13" t="s">
        <v>3</v>
      </c>
      <c r="H50" s="14" t="s">
        <v>4</v>
      </c>
      <c r="I50" s="12" t="s">
        <v>5</v>
      </c>
      <c r="J50" s="13" t="s">
        <v>3</v>
      </c>
      <c r="K50" s="14" t="s">
        <v>4</v>
      </c>
      <c r="L50" s="12" t="s">
        <v>5</v>
      </c>
      <c r="M50" s="13" t="s">
        <v>3</v>
      </c>
      <c r="N50" s="14" t="s">
        <v>4</v>
      </c>
      <c r="O50" s="12" t="s">
        <v>5</v>
      </c>
      <c r="P50" s="13" t="s">
        <v>3</v>
      </c>
      <c r="Q50" s="14" t="s">
        <v>4</v>
      </c>
      <c r="R50" s="12" t="s">
        <v>5</v>
      </c>
    </row>
    <row r="51" spans="1:18" ht="18.75" customHeight="1">
      <c r="A51" s="230" t="s">
        <v>6</v>
      </c>
      <c r="B51" s="230" t="s">
        <v>7</v>
      </c>
      <c r="C51" s="16" t="s">
        <v>8</v>
      </c>
      <c r="D51" s="20">
        <v>710</v>
      </c>
      <c r="E51" s="21">
        <f>D51/$D$67*100</f>
        <v>2.1391985537812594</v>
      </c>
      <c r="F51" s="22">
        <v>0.7</v>
      </c>
      <c r="G51" s="20">
        <v>1631</v>
      </c>
      <c r="H51" s="21">
        <f>(G51/$D$67*100)-0.1</f>
        <v>4.8141307622777942</v>
      </c>
      <c r="I51" s="22">
        <v>0.44</v>
      </c>
      <c r="J51" s="20">
        <v>1619</v>
      </c>
      <c r="K51" s="21">
        <f>(J51/$J$67*100)</f>
        <v>4.8220402084884588</v>
      </c>
      <c r="L51" s="22">
        <v>0.38</v>
      </c>
      <c r="M51" s="20">
        <v>1112</v>
      </c>
      <c r="N51" s="21">
        <f>(M51/$M$67*100)</f>
        <v>3.362869325914053</v>
      </c>
      <c r="O51" s="22">
        <v>0.48</v>
      </c>
      <c r="P51" s="117">
        <v>1105</v>
      </c>
      <c r="Q51" s="118">
        <f>(P51/$P$67*100)</f>
        <v>3.3424077434966728</v>
      </c>
      <c r="R51" s="119">
        <v>0.51</v>
      </c>
    </row>
    <row r="52" spans="1:18" ht="18.75" customHeight="1">
      <c r="A52" s="231"/>
      <c r="B52" s="231"/>
      <c r="C52" s="25" t="s">
        <v>10</v>
      </c>
      <c r="D52" s="43" t="s">
        <v>14</v>
      </c>
      <c r="E52" s="44" t="s">
        <v>14</v>
      </c>
      <c r="F52" s="45" t="s">
        <v>14</v>
      </c>
      <c r="G52" s="43" t="s">
        <v>14</v>
      </c>
      <c r="H52" s="44" t="s">
        <v>14</v>
      </c>
      <c r="I52" s="45" t="s">
        <v>14</v>
      </c>
      <c r="J52" s="43" t="s">
        <v>14</v>
      </c>
      <c r="K52" s="44" t="s">
        <v>14</v>
      </c>
      <c r="L52" s="45" t="s">
        <v>14</v>
      </c>
      <c r="M52" s="43" t="s">
        <v>14</v>
      </c>
      <c r="N52" s="44" t="s">
        <v>14</v>
      </c>
      <c r="O52" s="45" t="s">
        <v>14</v>
      </c>
      <c r="P52" s="120" t="s">
        <v>14</v>
      </c>
      <c r="Q52" s="121" t="s">
        <v>14</v>
      </c>
      <c r="R52" s="122" t="s">
        <v>14</v>
      </c>
    </row>
    <row r="53" spans="1:18" ht="18.75" customHeight="1">
      <c r="A53" s="231"/>
      <c r="B53" s="231"/>
      <c r="C53" s="31" t="s">
        <v>11</v>
      </c>
      <c r="D53" s="33">
        <v>13879</v>
      </c>
      <c r="E53" s="34">
        <f>D53/D67*100</f>
        <v>41.816812292859296</v>
      </c>
      <c r="F53" s="35">
        <v>1.46</v>
      </c>
      <c r="G53" s="33">
        <v>10883</v>
      </c>
      <c r="H53" s="34">
        <f>G53/G67*100</f>
        <v>32.123144130582368</v>
      </c>
      <c r="I53" s="35">
        <v>1.39</v>
      </c>
      <c r="J53" s="33">
        <v>10385</v>
      </c>
      <c r="K53" s="34">
        <f>J53/J67*100</f>
        <v>30.930752047654504</v>
      </c>
      <c r="L53" s="35">
        <v>1.22</v>
      </c>
      <c r="M53" s="33">
        <v>10587</v>
      </c>
      <c r="N53" s="34">
        <f>M53/M67*100</f>
        <v>32.016814346629566</v>
      </c>
      <c r="O53" s="35">
        <v>0.99</v>
      </c>
      <c r="P53" s="123">
        <v>11188</v>
      </c>
      <c r="Q53" s="124">
        <f>P53/P67*100</f>
        <v>33.841500302480334</v>
      </c>
      <c r="R53" s="125">
        <v>0.74</v>
      </c>
    </row>
    <row r="54" spans="1:18" ht="18.75" customHeight="1">
      <c r="A54" s="231"/>
      <c r="B54" s="231"/>
      <c r="C54" s="25" t="s">
        <v>12</v>
      </c>
      <c r="D54" s="37">
        <v>400</v>
      </c>
      <c r="E54" s="40">
        <f>D54/D67*100</f>
        <v>1.2051822838204278</v>
      </c>
      <c r="F54" s="39">
        <v>0.39</v>
      </c>
      <c r="G54" s="37">
        <v>2200</v>
      </c>
      <c r="H54" s="40">
        <f>G54/G67*100</f>
        <v>6.4936981611027482</v>
      </c>
      <c r="I54" s="39">
        <v>0.24</v>
      </c>
      <c r="J54" s="37">
        <v>2700</v>
      </c>
      <c r="K54" s="40">
        <f>J54/J67*100</f>
        <v>8.041697691734921</v>
      </c>
      <c r="L54" s="39">
        <v>0.21</v>
      </c>
      <c r="M54" s="37">
        <v>2700</v>
      </c>
      <c r="N54" s="40">
        <f>M54/M67*100</f>
        <v>8.1652402697553459</v>
      </c>
      <c r="O54" s="39">
        <v>0.2</v>
      </c>
      <c r="P54" s="126">
        <v>1500</v>
      </c>
      <c r="Q54" s="127">
        <f>P54/P67*100</f>
        <v>4.5372050816696916</v>
      </c>
      <c r="R54" s="128">
        <v>0.2</v>
      </c>
    </row>
    <row r="55" spans="1:18" ht="18.75" customHeight="1">
      <c r="A55" s="231"/>
      <c r="B55" s="231"/>
      <c r="C55" s="25" t="s">
        <v>13</v>
      </c>
      <c r="D55" s="43" t="s">
        <v>14</v>
      </c>
      <c r="E55" s="44" t="s">
        <v>14</v>
      </c>
      <c r="F55" s="45" t="s">
        <v>14</v>
      </c>
      <c r="G55" s="43" t="s">
        <v>14</v>
      </c>
      <c r="H55" s="44" t="s">
        <v>14</v>
      </c>
      <c r="I55" s="45" t="s">
        <v>14</v>
      </c>
      <c r="J55" s="43" t="s">
        <v>14</v>
      </c>
      <c r="K55" s="44" t="s">
        <v>14</v>
      </c>
      <c r="L55" s="45" t="s">
        <v>14</v>
      </c>
      <c r="M55" s="43" t="s">
        <v>14</v>
      </c>
      <c r="N55" s="44" t="s">
        <v>14</v>
      </c>
      <c r="O55" s="45" t="s">
        <v>14</v>
      </c>
      <c r="P55" s="120" t="s">
        <v>14</v>
      </c>
      <c r="Q55" s="121" t="s">
        <v>14</v>
      </c>
      <c r="R55" s="122" t="s">
        <v>14</v>
      </c>
    </row>
    <row r="56" spans="1:18" ht="18.75" customHeight="1">
      <c r="A56" s="231"/>
      <c r="B56" s="231"/>
      <c r="C56" s="25" t="s">
        <v>15</v>
      </c>
      <c r="D56" s="43" t="s">
        <v>14</v>
      </c>
      <c r="E56" s="44" t="s">
        <v>14</v>
      </c>
      <c r="F56" s="45" t="s">
        <v>14</v>
      </c>
      <c r="G56" s="43" t="s">
        <v>14</v>
      </c>
      <c r="H56" s="44" t="s">
        <v>14</v>
      </c>
      <c r="I56" s="45" t="s">
        <v>14</v>
      </c>
      <c r="J56" s="43" t="s">
        <v>14</v>
      </c>
      <c r="K56" s="44" t="s">
        <v>14</v>
      </c>
      <c r="L56" s="45" t="s">
        <v>14</v>
      </c>
      <c r="M56" s="43" t="s">
        <v>14</v>
      </c>
      <c r="N56" s="44" t="s">
        <v>14</v>
      </c>
      <c r="O56" s="45" t="s">
        <v>14</v>
      </c>
      <c r="P56" s="120" t="s">
        <v>14</v>
      </c>
      <c r="Q56" s="121" t="s">
        <v>14</v>
      </c>
      <c r="R56" s="122" t="s">
        <v>14</v>
      </c>
    </row>
    <row r="57" spans="1:18" ht="18.75" customHeight="1">
      <c r="A57" s="231"/>
      <c r="B57" s="232"/>
      <c r="C57" s="46" t="s">
        <v>29</v>
      </c>
      <c r="D57" s="50">
        <v>14989</v>
      </c>
      <c r="E57" s="51">
        <f>D57/D67*100</f>
        <v>45.16119313046098</v>
      </c>
      <c r="F57" s="52">
        <v>1.4</v>
      </c>
      <c r="G57" s="50">
        <v>14714</v>
      </c>
      <c r="H57" s="51">
        <f>G57/G67*100</f>
        <v>43.431033973848102</v>
      </c>
      <c r="I57" s="52">
        <v>1.23</v>
      </c>
      <c r="J57" s="50">
        <v>14704</v>
      </c>
      <c r="K57" s="51">
        <f>(J57/J67*100)+0.01</f>
        <v>43.804489947877883</v>
      </c>
      <c r="L57" s="52">
        <v>0.97</v>
      </c>
      <c r="M57" s="50">
        <v>14399</v>
      </c>
      <c r="N57" s="51">
        <f>(M57/M67*100)</f>
        <v>43.544923942298972</v>
      </c>
      <c r="O57" s="52">
        <v>0.8</v>
      </c>
      <c r="P57" s="129">
        <v>13793</v>
      </c>
      <c r="Q57" s="130">
        <f>(P57/P67*100)</f>
        <v>41.721113127646703</v>
      </c>
      <c r="R57" s="131">
        <v>0.63</v>
      </c>
    </row>
    <row r="58" spans="1:18" ht="18.75" customHeight="1">
      <c r="A58" s="231"/>
      <c r="B58" s="239" t="s">
        <v>16</v>
      </c>
      <c r="C58" s="25" t="s">
        <v>17</v>
      </c>
      <c r="D58" s="43" t="s">
        <v>14</v>
      </c>
      <c r="E58" s="57" t="s">
        <v>14</v>
      </c>
      <c r="F58" s="45" t="s">
        <v>14</v>
      </c>
      <c r="G58" s="43" t="s">
        <v>14</v>
      </c>
      <c r="H58" s="57" t="s">
        <v>14</v>
      </c>
      <c r="I58" s="45" t="s">
        <v>14</v>
      </c>
      <c r="J58" s="43" t="s">
        <v>14</v>
      </c>
      <c r="K58" s="57" t="s">
        <v>14</v>
      </c>
      <c r="L58" s="45" t="s">
        <v>14</v>
      </c>
      <c r="M58" s="43" t="s">
        <v>14</v>
      </c>
      <c r="N58" s="57" t="s">
        <v>14</v>
      </c>
      <c r="O58" s="45" t="s">
        <v>14</v>
      </c>
      <c r="P58" s="120" t="s">
        <v>14</v>
      </c>
      <c r="Q58" s="132" t="s">
        <v>14</v>
      </c>
      <c r="R58" s="122" t="s">
        <v>14</v>
      </c>
    </row>
    <row r="59" spans="1:18" ht="18.75" customHeight="1">
      <c r="A59" s="231"/>
      <c r="B59" s="240"/>
      <c r="C59" s="25" t="s">
        <v>18</v>
      </c>
      <c r="D59" s="37">
        <v>900</v>
      </c>
      <c r="E59" s="21">
        <f>D59/D67*100</f>
        <v>2.7116601385959624</v>
      </c>
      <c r="F59" s="39">
        <v>0.09</v>
      </c>
      <c r="G59" s="37">
        <v>900</v>
      </c>
      <c r="H59" s="21">
        <f>G59/G67*100</f>
        <v>2.6565128840874879</v>
      </c>
      <c r="I59" s="39">
        <v>0.09</v>
      </c>
      <c r="J59" s="37">
        <v>1100</v>
      </c>
      <c r="K59" s="21">
        <f>J59/J67*100</f>
        <v>3.2762472077438569</v>
      </c>
      <c r="L59" s="39">
        <v>0.09</v>
      </c>
      <c r="M59" s="37">
        <v>800</v>
      </c>
      <c r="N59" s="21">
        <f>M59/M67*100</f>
        <v>2.4193304502978799</v>
      </c>
      <c r="O59" s="39">
        <v>0.01</v>
      </c>
      <c r="P59" s="120" t="s">
        <v>14</v>
      </c>
      <c r="Q59" s="121" t="s">
        <v>14</v>
      </c>
      <c r="R59" s="128">
        <v>0</v>
      </c>
    </row>
    <row r="60" spans="1:18" ht="18.75" customHeight="1">
      <c r="A60" s="231"/>
      <c r="B60" s="240"/>
      <c r="C60" s="16" t="s">
        <v>19</v>
      </c>
      <c r="D60" s="20">
        <v>379</v>
      </c>
      <c r="E60" s="21">
        <f>D60/D67*100</f>
        <v>1.1419102139198554</v>
      </c>
      <c r="F60" s="108" t="s">
        <v>14</v>
      </c>
      <c r="G60" s="20">
        <v>644</v>
      </c>
      <c r="H60" s="21">
        <f>G60/G67*100</f>
        <v>1.9008825526137134</v>
      </c>
      <c r="I60" s="108" t="s">
        <v>14</v>
      </c>
      <c r="J60" s="20">
        <v>430</v>
      </c>
      <c r="K60" s="21">
        <f>J60/J67*100</f>
        <v>1.2807148175725986</v>
      </c>
      <c r="L60" s="108" t="s">
        <v>14</v>
      </c>
      <c r="M60" s="20">
        <v>462</v>
      </c>
      <c r="N60" s="21">
        <f>M60/M67*100</f>
        <v>1.3971633350470258</v>
      </c>
      <c r="O60" s="108" t="s">
        <v>14</v>
      </c>
      <c r="P60" s="117">
        <v>1729</v>
      </c>
      <c r="Q60" s="118">
        <f>P60/P67*100</f>
        <v>5.2298850574712645</v>
      </c>
      <c r="R60" s="133" t="s">
        <v>14</v>
      </c>
    </row>
    <row r="61" spans="1:18" ht="18.75" customHeight="1">
      <c r="A61" s="231"/>
      <c r="B61" s="241"/>
      <c r="C61" s="46" t="s">
        <v>29</v>
      </c>
      <c r="D61" s="62">
        <v>1279</v>
      </c>
      <c r="E61" s="34">
        <f>D61/D67*100</f>
        <v>3.8535703525158178</v>
      </c>
      <c r="F61" s="63">
        <v>0.04</v>
      </c>
      <c r="G61" s="62">
        <v>1544</v>
      </c>
      <c r="H61" s="34">
        <f>G61/G67*100</f>
        <v>4.5573954367012011</v>
      </c>
      <c r="I61" s="63">
        <v>0.04</v>
      </c>
      <c r="J61" s="62">
        <v>1530</v>
      </c>
      <c r="K61" s="34">
        <f>J61/J67*100</f>
        <v>4.556962025316456</v>
      </c>
      <c r="L61" s="63">
        <v>0.04</v>
      </c>
      <c r="M61" s="62">
        <v>1262</v>
      </c>
      <c r="N61" s="34">
        <f>M61/M67*100</f>
        <v>3.8164937853449059</v>
      </c>
      <c r="O61" s="63">
        <v>0</v>
      </c>
      <c r="P61" s="134">
        <v>1729</v>
      </c>
      <c r="Q61" s="124">
        <f>P61/P67*100</f>
        <v>5.2298850574712645</v>
      </c>
      <c r="R61" s="135">
        <v>0</v>
      </c>
    </row>
    <row r="62" spans="1:18" ht="18.75" customHeight="1">
      <c r="A62" s="231"/>
      <c r="B62" s="236" t="s">
        <v>20</v>
      </c>
      <c r="C62" s="237"/>
      <c r="D62" s="68" t="s">
        <v>9</v>
      </c>
      <c r="E62" s="69" t="s">
        <v>9</v>
      </c>
      <c r="F62" s="70" t="s">
        <v>9</v>
      </c>
      <c r="G62" s="68" t="s">
        <v>9</v>
      </c>
      <c r="H62" s="69" t="s">
        <v>9</v>
      </c>
      <c r="I62" s="70" t="s">
        <v>9</v>
      </c>
      <c r="J62" s="68" t="s">
        <v>9</v>
      </c>
      <c r="K62" s="69" t="s">
        <v>9</v>
      </c>
      <c r="L62" s="70" t="s">
        <v>9</v>
      </c>
      <c r="M62" s="68" t="s">
        <v>9</v>
      </c>
      <c r="N62" s="69" t="s">
        <v>9</v>
      </c>
      <c r="O62" s="70" t="s">
        <v>9</v>
      </c>
      <c r="P62" s="136" t="s">
        <v>9</v>
      </c>
      <c r="Q62" s="137" t="s">
        <v>9</v>
      </c>
      <c r="R62" s="138" t="s">
        <v>9</v>
      </c>
    </row>
    <row r="63" spans="1:18" ht="18.75" customHeight="1">
      <c r="A63" s="232"/>
      <c r="B63" s="236" t="s">
        <v>21</v>
      </c>
      <c r="C63" s="237"/>
      <c r="D63" s="74" t="s">
        <v>9</v>
      </c>
      <c r="E63" s="75" t="s">
        <v>9</v>
      </c>
      <c r="F63" s="76" t="s">
        <v>9</v>
      </c>
      <c r="G63" s="74" t="s">
        <v>9</v>
      </c>
      <c r="H63" s="75" t="s">
        <v>9</v>
      </c>
      <c r="I63" s="76" t="s">
        <v>9</v>
      </c>
      <c r="J63" s="74" t="s">
        <v>9</v>
      </c>
      <c r="K63" s="75" t="s">
        <v>9</v>
      </c>
      <c r="L63" s="76" t="s">
        <v>9</v>
      </c>
      <c r="M63" s="74" t="s">
        <v>9</v>
      </c>
      <c r="N63" s="75" t="s">
        <v>9</v>
      </c>
      <c r="O63" s="76" t="s">
        <v>9</v>
      </c>
      <c r="P63" s="139" t="s">
        <v>9</v>
      </c>
      <c r="Q63" s="140" t="s">
        <v>9</v>
      </c>
      <c r="R63" s="141" t="s">
        <v>9</v>
      </c>
    </row>
    <row r="64" spans="1:18" ht="18.75" customHeight="1">
      <c r="A64" s="230" t="s">
        <v>22</v>
      </c>
      <c r="B64" s="213" t="s">
        <v>35</v>
      </c>
      <c r="C64" s="214"/>
      <c r="D64" s="81">
        <v>13754</v>
      </c>
      <c r="E64" s="82">
        <f>D64/D67*100</f>
        <v>41.440192829165412</v>
      </c>
      <c r="F64" s="83">
        <v>6.73</v>
      </c>
      <c r="G64" s="81">
        <v>15011</v>
      </c>
      <c r="H64" s="82">
        <f>G64/G67*100</f>
        <v>44.307683225596975</v>
      </c>
      <c r="I64" s="83">
        <v>8.8800000000000008</v>
      </c>
      <c r="J64" s="81">
        <v>14898</v>
      </c>
      <c r="K64" s="82">
        <f>J64/J67*100</f>
        <v>44.372300819061799</v>
      </c>
      <c r="L64" s="83">
        <v>1.87</v>
      </c>
      <c r="M64" s="81">
        <v>15102</v>
      </c>
      <c r="N64" s="82">
        <f>M64/M67*100</f>
        <v>45.670910575498233</v>
      </c>
      <c r="O64" s="83">
        <v>1.36</v>
      </c>
      <c r="P64" s="142">
        <v>15371</v>
      </c>
      <c r="Q64" s="143">
        <f>P64/P67*100+0.001</f>
        <v>46.495252873563217</v>
      </c>
      <c r="R64" s="144">
        <v>5.01</v>
      </c>
    </row>
    <row r="65" spans="1:29" ht="18.75" customHeight="1">
      <c r="A65" s="231"/>
      <c r="B65" s="215" t="s">
        <v>23</v>
      </c>
      <c r="C65" s="216"/>
      <c r="D65" s="88">
        <v>3169</v>
      </c>
      <c r="E65" s="89">
        <f>D65/D67*100</f>
        <v>9.5480566435673389</v>
      </c>
      <c r="F65" s="90">
        <v>1.1100000000000001</v>
      </c>
      <c r="G65" s="88">
        <v>2610</v>
      </c>
      <c r="H65" s="89">
        <f>G65/G67*100</f>
        <v>7.7038873638537151</v>
      </c>
      <c r="I65" s="90">
        <v>1.1200000000000001</v>
      </c>
      <c r="J65" s="88">
        <v>2443</v>
      </c>
      <c r="K65" s="89">
        <f>J65/J67*100</f>
        <v>7.2762472077438565</v>
      </c>
      <c r="L65" s="90">
        <v>1</v>
      </c>
      <c r="M65" s="88">
        <v>2303</v>
      </c>
      <c r="N65" s="89">
        <f>M65/M67*100+0.01</f>
        <v>6.9746475337950224</v>
      </c>
      <c r="O65" s="90">
        <v>0.94</v>
      </c>
      <c r="P65" s="145">
        <v>2166</v>
      </c>
      <c r="Q65" s="146">
        <f>P65/P67*100</f>
        <v>6.5517241379310347</v>
      </c>
      <c r="R65" s="147">
        <v>0.95</v>
      </c>
    </row>
    <row r="66" spans="1:29" ht="18.75" customHeight="1">
      <c r="A66" s="232"/>
      <c r="B66" s="217" t="s">
        <v>24</v>
      </c>
      <c r="C66" s="218"/>
      <c r="D66" s="74" t="s">
        <v>9</v>
      </c>
      <c r="E66" s="75" t="s">
        <v>9</v>
      </c>
      <c r="F66" s="45" t="s">
        <v>14</v>
      </c>
      <c r="G66" s="74" t="s">
        <v>9</v>
      </c>
      <c r="H66" s="75" t="s">
        <v>9</v>
      </c>
      <c r="I66" s="45" t="s">
        <v>14</v>
      </c>
      <c r="J66" s="74" t="s">
        <v>9</v>
      </c>
      <c r="K66" s="75" t="s">
        <v>9</v>
      </c>
      <c r="L66" s="45" t="s">
        <v>14</v>
      </c>
      <c r="M66" s="74" t="s">
        <v>9</v>
      </c>
      <c r="N66" s="75" t="s">
        <v>9</v>
      </c>
      <c r="O66" s="45" t="s">
        <v>14</v>
      </c>
      <c r="P66" s="139" t="s">
        <v>9</v>
      </c>
      <c r="Q66" s="140" t="s">
        <v>9</v>
      </c>
      <c r="R66" s="122" t="s">
        <v>14</v>
      </c>
    </row>
    <row r="67" spans="1:29" ht="18.75" customHeight="1">
      <c r="A67" s="96"/>
      <c r="B67" s="219" t="s">
        <v>25</v>
      </c>
      <c r="C67" s="220"/>
      <c r="D67" s="98">
        <v>33190</v>
      </c>
      <c r="E67" s="79">
        <f>D67/D67*100</f>
        <v>100</v>
      </c>
      <c r="F67" s="99">
        <v>3.49</v>
      </c>
      <c r="G67" s="98">
        <v>33879</v>
      </c>
      <c r="H67" s="79">
        <f>G67/G67*100</f>
        <v>100</v>
      </c>
      <c r="I67" s="99">
        <v>4.43</v>
      </c>
      <c r="J67" s="98">
        <v>33575</v>
      </c>
      <c r="K67" s="79">
        <f>J67/J67*100</f>
        <v>100</v>
      </c>
      <c r="L67" s="99">
        <v>1.36</v>
      </c>
      <c r="M67" s="98">
        <v>33067</v>
      </c>
      <c r="N67" s="79">
        <f>M67/M67*100</f>
        <v>100</v>
      </c>
      <c r="O67" s="99">
        <v>1.04</v>
      </c>
      <c r="P67" s="148">
        <v>33060</v>
      </c>
      <c r="Q67" s="149">
        <f>P67/P67*100</f>
        <v>100</v>
      </c>
      <c r="R67" s="150">
        <v>2.68</v>
      </c>
    </row>
    <row r="68" spans="1:29" ht="18.75" customHeight="1">
      <c r="A68" s="5"/>
      <c r="B68" s="101"/>
      <c r="C68" s="101"/>
      <c r="D68" s="64"/>
      <c r="E68" s="100"/>
      <c r="F68" s="102"/>
      <c r="G68" s="64"/>
      <c r="H68" s="100"/>
      <c r="I68" s="102"/>
      <c r="J68" s="64"/>
      <c r="K68" s="100"/>
      <c r="L68" s="102"/>
      <c r="M68" s="64"/>
      <c r="N68" s="100"/>
      <c r="O68" s="102"/>
      <c r="P68" s="151"/>
      <c r="Q68" s="152"/>
      <c r="R68" s="153"/>
    </row>
    <row r="69" spans="1:29" ht="18.75" customHeight="1">
      <c r="A69" s="5"/>
      <c r="B69" s="101"/>
      <c r="C69" s="101"/>
      <c r="D69" s="64"/>
      <c r="E69" s="100"/>
      <c r="F69" s="102"/>
      <c r="G69" s="64"/>
      <c r="H69" s="100"/>
      <c r="I69" s="102"/>
      <c r="J69" s="64"/>
      <c r="K69" s="100"/>
      <c r="L69" s="102"/>
      <c r="M69" s="64"/>
      <c r="N69" s="100"/>
      <c r="O69" s="102"/>
      <c r="P69" s="151"/>
      <c r="Q69" s="152"/>
      <c r="R69" s="153"/>
    </row>
    <row r="70" spans="1:29" ht="18.75" customHeight="1">
      <c r="A70" s="5"/>
      <c r="B70" s="101"/>
      <c r="C70" s="101"/>
      <c r="D70" s="64"/>
      <c r="E70" s="100"/>
      <c r="F70" s="102"/>
      <c r="G70" s="64"/>
      <c r="H70" s="100"/>
      <c r="I70" s="102"/>
      <c r="J70" s="64"/>
      <c r="K70" s="100"/>
      <c r="L70" s="102"/>
      <c r="M70" s="64"/>
      <c r="N70" s="100"/>
      <c r="O70" s="102"/>
      <c r="P70" s="151"/>
      <c r="Q70" s="152"/>
      <c r="R70" s="153"/>
    </row>
    <row r="71" spans="1:29" ht="18.75" customHeight="1">
      <c r="A71" s="116" t="s">
        <v>33</v>
      </c>
      <c r="D71" s="64"/>
      <c r="E71" s="100"/>
      <c r="I71" s="8"/>
      <c r="L71" s="8"/>
      <c r="O71" s="8"/>
      <c r="R71" s="8" t="s">
        <v>1</v>
      </c>
    </row>
    <row r="72" spans="1:29" ht="18.75" customHeight="1">
      <c r="A72" s="221" t="s">
        <v>2</v>
      </c>
      <c r="B72" s="222"/>
      <c r="C72" s="223"/>
      <c r="D72" s="227" t="s">
        <v>64</v>
      </c>
      <c r="E72" s="228"/>
      <c r="F72" s="229"/>
      <c r="G72" s="227" t="s">
        <v>36</v>
      </c>
      <c r="H72" s="228"/>
      <c r="I72" s="229"/>
      <c r="J72" s="227" t="s">
        <v>37</v>
      </c>
      <c r="K72" s="228"/>
      <c r="L72" s="229"/>
      <c r="M72" s="227" t="s">
        <v>38</v>
      </c>
      <c r="N72" s="228"/>
      <c r="O72" s="229"/>
      <c r="P72" s="227" t="s">
        <v>39</v>
      </c>
      <c r="Q72" s="228"/>
      <c r="R72" s="229"/>
      <c r="S72" s="238"/>
      <c r="T72" s="238"/>
      <c r="U72" s="238"/>
      <c r="V72" s="4"/>
      <c r="W72" s="4"/>
      <c r="X72" s="4"/>
      <c r="AA72" s="5"/>
      <c r="AB72" s="5"/>
      <c r="AC72" s="5"/>
    </row>
    <row r="73" spans="1:29" ht="18.75" customHeight="1">
      <c r="A73" s="224"/>
      <c r="B73" s="225"/>
      <c r="C73" s="226"/>
      <c r="D73" s="13" t="s">
        <v>3</v>
      </c>
      <c r="E73" s="14" t="s">
        <v>4</v>
      </c>
      <c r="F73" s="12" t="s">
        <v>5</v>
      </c>
      <c r="G73" s="13" t="s">
        <v>3</v>
      </c>
      <c r="H73" s="14" t="s">
        <v>4</v>
      </c>
      <c r="I73" s="12" t="s">
        <v>5</v>
      </c>
      <c r="J73" s="13" t="s">
        <v>3</v>
      </c>
      <c r="K73" s="14" t="s">
        <v>4</v>
      </c>
      <c r="L73" s="12" t="s">
        <v>5</v>
      </c>
      <c r="M73" s="13" t="s">
        <v>3</v>
      </c>
      <c r="N73" s="14" t="s">
        <v>4</v>
      </c>
      <c r="O73" s="12" t="s">
        <v>5</v>
      </c>
      <c r="P73" s="13" t="s">
        <v>3</v>
      </c>
      <c r="Q73" s="14" t="s">
        <v>4</v>
      </c>
      <c r="R73" s="12" t="s">
        <v>5</v>
      </c>
      <c r="S73" s="15"/>
      <c r="T73" s="15"/>
      <c r="U73" s="15"/>
      <c r="V73" s="4"/>
      <c r="W73" s="4"/>
      <c r="X73" s="4"/>
      <c r="AA73" s="5"/>
      <c r="AB73" s="5"/>
      <c r="AC73" s="5"/>
    </row>
    <row r="74" spans="1:29" ht="18.75" customHeight="1">
      <c r="A74" s="230" t="s">
        <v>6</v>
      </c>
      <c r="B74" s="230" t="s">
        <v>7</v>
      </c>
      <c r="C74" s="16" t="s">
        <v>8</v>
      </c>
      <c r="D74" s="164">
        <v>801</v>
      </c>
      <c r="E74" s="165">
        <v>2.5099999999999998</v>
      </c>
      <c r="F74" s="166">
        <v>0.59</v>
      </c>
      <c r="G74" s="164">
        <v>500</v>
      </c>
      <c r="H74" s="165">
        <v>1.62</v>
      </c>
      <c r="I74" s="166">
        <v>0.69</v>
      </c>
      <c r="J74" s="164">
        <v>500</v>
      </c>
      <c r="K74" s="165">
        <v>1.58</v>
      </c>
      <c r="L74" s="166">
        <v>0.69</v>
      </c>
      <c r="M74" s="164">
        <v>500</v>
      </c>
      <c r="N74" s="165">
        <v>1.62</v>
      </c>
      <c r="O74" s="166">
        <v>0.69</v>
      </c>
      <c r="P74" s="164">
        <v>300.04537199999999</v>
      </c>
      <c r="Q74" s="165">
        <v>1</v>
      </c>
      <c r="R74" s="166">
        <v>0.69</v>
      </c>
      <c r="S74" s="151"/>
      <c r="T74" s="154"/>
      <c r="U74" s="154"/>
      <c r="V74" s="4"/>
      <c r="W74" s="4"/>
      <c r="X74" s="4"/>
      <c r="AA74" s="5"/>
      <c r="AB74" s="5"/>
      <c r="AC74" s="5"/>
    </row>
    <row r="75" spans="1:29" ht="18.75" customHeight="1">
      <c r="A75" s="231"/>
      <c r="B75" s="231"/>
      <c r="C75" s="25" t="s">
        <v>10</v>
      </c>
      <c r="D75" s="167" t="s">
        <v>9</v>
      </c>
      <c r="E75" s="168" t="s">
        <v>9</v>
      </c>
      <c r="F75" s="169" t="s">
        <v>9</v>
      </c>
      <c r="G75" s="167" t="s">
        <v>9</v>
      </c>
      <c r="H75" s="168" t="s">
        <v>9</v>
      </c>
      <c r="I75" s="169" t="s">
        <v>9</v>
      </c>
      <c r="J75" s="167" t="s">
        <v>9</v>
      </c>
      <c r="K75" s="168" t="s">
        <v>9</v>
      </c>
      <c r="L75" s="169" t="s">
        <v>9</v>
      </c>
      <c r="M75" s="33">
        <v>2005</v>
      </c>
      <c r="N75" s="34">
        <v>6.49</v>
      </c>
      <c r="O75" s="181">
        <v>0.1</v>
      </c>
      <c r="P75" s="33">
        <v>3596.301371</v>
      </c>
      <c r="Q75" s="34">
        <v>12.04</v>
      </c>
      <c r="R75" s="181">
        <v>0.17</v>
      </c>
      <c r="S75" s="155"/>
      <c r="T75" s="155"/>
      <c r="U75" s="155"/>
      <c r="V75" s="4"/>
      <c r="W75" s="4"/>
      <c r="X75" s="4"/>
      <c r="AA75" s="5"/>
      <c r="AB75" s="5"/>
      <c r="AC75" s="5"/>
    </row>
    <row r="76" spans="1:29" ht="18.75" customHeight="1">
      <c r="A76" s="231"/>
      <c r="B76" s="231"/>
      <c r="C76" s="31" t="s">
        <v>11</v>
      </c>
      <c r="D76" s="33">
        <v>12188</v>
      </c>
      <c r="E76" s="34">
        <v>38.15</v>
      </c>
      <c r="F76" s="35">
        <v>0.61</v>
      </c>
      <c r="G76" s="33">
        <v>12491</v>
      </c>
      <c r="H76" s="34">
        <v>40.36</v>
      </c>
      <c r="I76" s="35">
        <v>0.57999999999999996</v>
      </c>
      <c r="J76" s="33">
        <v>10993</v>
      </c>
      <c r="K76" s="34">
        <v>34.83</v>
      </c>
      <c r="L76" s="35">
        <v>0.51</v>
      </c>
      <c r="M76" s="180">
        <v>9395</v>
      </c>
      <c r="N76" s="38">
        <v>30.4</v>
      </c>
      <c r="O76" s="35">
        <v>0.39</v>
      </c>
      <c r="P76" s="180">
        <v>8937.5956659999993</v>
      </c>
      <c r="Q76" s="38">
        <v>29.92</v>
      </c>
      <c r="R76" s="35">
        <v>0.28000000000000003</v>
      </c>
      <c r="S76" s="151"/>
      <c r="T76" s="154"/>
      <c r="U76" s="154"/>
      <c r="V76" s="4"/>
      <c r="W76" s="4"/>
      <c r="X76" s="4"/>
      <c r="AA76" s="5"/>
      <c r="AB76" s="5"/>
      <c r="AC76" s="5"/>
    </row>
    <row r="77" spans="1:29" ht="18.75" customHeight="1">
      <c r="A77" s="231"/>
      <c r="B77" s="231"/>
      <c r="C77" s="25" t="s">
        <v>12</v>
      </c>
      <c r="D77" s="37">
        <v>1400</v>
      </c>
      <c r="E77" s="40">
        <v>4.38</v>
      </c>
      <c r="F77" s="39">
        <v>0.21</v>
      </c>
      <c r="G77" s="37">
        <v>400</v>
      </c>
      <c r="H77" s="40">
        <v>1.29</v>
      </c>
      <c r="I77" s="39">
        <v>0.21</v>
      </c>
      <c r="J77" s="37">
        <v>400</v>
      </c>
      <c r="K77" s="40">
        <v>1.27</v>
      </c>
      <c r="L77" s="39">
        <v>0.17</v>
      </c>
      <c r="M77" s="37">
        <v>700</v>
      </c>
      <c r="N77" s="40">
        <v>2.27</v>
      </c>
      <c r="O77" s="39">
        <v>0.16</v>
      </c>
      <c r="P77" s="37">
        <v>700</v>
      </c>
      <c r="Q77" s="40">
        <v>2.34</v>
      </c>
      <c r="R77" s="39">
        <v>0.15</v>
      </c>
      <c r="S77" s="151"/>
      <c r="T77" s="154"/>
      <c r="U77" s="154"/>
      <c r="V77" s="4"/>
      <c r="W77" s="4"/>
      <c r="X77" s="4"/>
      <c r="AA77" s="5"/>
      <c r="AB77" s="5"/>
      <c r="AC77" s="5"/>
    </row>
    <row r="78" spans="1:29" ht="18.75" customHeight="1">
      <c r="A78" s="231"/>
      <c r="B78" s="231"/>
      <c r="C78" s="25" t="s">
        <v>13</v>
      </c>
      <c r="D78" s="43" t="s">
        <v>9</v>
      </c>
      <c r="E78" s="44" t="s">
        <v>9</v>
      </c>
      <c r="F78" s="45" t="s">
        <v>9</v>
      </c>
      <c r="G78" s="43" t="s">
        <v>9</v>
      </c>
      <c r="H78" s="44" t="s">
        <v>9</v>
      </c>
      <c r="I78" s="45" t="s">
        <v>9</v>
      </c>
      <c r="J78" s="43" t="s">
        <v>9</v>
      </c>
      <c r="K78" s="44" t="s">
        <v>9</v>
      </c>
      <c r="L78" s="45" t="s">
        <v>9</v>
      </c>
      <c r="M78" s="43" t="s">
        <v>9</v>
      </c>
      <c r="N78" s="44" t="s">
        <v>9</v>
      </c>
      <c r="O78" s="45" t="s">
        <v>9</v>
      </c>
      <c r="P78" s="43" t="s">
        <v>9</v>
      </c>
      <c r="Q78" s="44" t="s">
        <v>9</v>
      </c>
      <c r="R78" s="45" t="s">
        <v>9</v>
      </c>
      <c r="S78" s="155"/>
      <c r="T78" s="155"/>
      <c r="U78" s="155"/>
      <c r="V78" s="4"/>
      <c r="W78" s="4"/>
      <c r="X78" s="4"/>
      <c r="AA78" s="5"/>
      <c r="AB78" s="5"/>
      <c r="AC78" s="5"/>
    </row>
    <row r="79" spans="1:29" ht="18.75" customHeight="1">
      <c r="A79" s="231"/>
      <c r="B79" s="231"/>
      <c r="C79" s="25" t="s">
        <v>15</v>
      </c>
      <c r="D79" s="167" t="s">
        <v>9</v>
      </c>
      <c r="E79" s="168" t="s">
        <v>9</v>
      </c>
      <c r="F79" s="169" t="s">
        <v>9</v>
      </c>
      <c r="G79" s="167" t="s">
        <v>9</v>
      </c>
      <c r="H79" s="168" t="s">
        <v>9</v>
      </c>
      <c r="I79" s="169" t="s">
        <v>9</v>
      </c>
      <c r="J79" s="167" t="s">
        <v>9</v>
      </c>
      <c r="K79" s="168" t="s">
        <v>9</v>
      </c>
      <c r="L79" s="169" t="s">
        <v>9</v>
      </c>
      <c r="M79" s="167" t="s">
        <v>9</v>
      </c>
      <c r="N79" s="168" t="s">
        <v>9</v>
      </c>
      <c r="O79" s="169" t="s">
        <v>9</v>
      </c>
      <c r="P79" s="167" t="s">
        <v>9</v>
      </c>
      <c r="Q79" s="168" t="s">
        <v>9</v>
      </c>
      <c r="R79" s="169" t="s">
        <v>9</v>
      </c>
      <c r="S79" s="155"/>
      <c r="T79" s="155"/>
      <c r="U79" s="155"/>
      <c r="V79" s="4"/>
      <c r="W79" s="4"/>
      <c r="X79" s="4"/>
      <c r="AA79" s="5"/>
      <c r="AB79" s="5"/>
      <c r="AC79" s="5"/>
    </row>
    <row r="80" spans="1:29" ht="18.75" customHeight="1">
      <c r="A80" s="231"/>
      <c r="B80" s="232"/>
      <c r="C80" s="46" t="s">
        <v>29</v>
      </c>
      <c r="D80" s="173">
        <v>14390</v>
      </c>
      <c r="E80" s="174">
        <v>45.03</v>
      </c>
      <c r="F80" s="175">
        <v>0.56999999999999995</v>
      </c>
      <c r="G80" s="173">
        <v>13391</v>
      </c>
      <c r="H80" s="174">
        <v>43.27</v>
      </c>
      <c r="I80" s="175">
        <v>0.56000000000000005</v>
      </c>
      <c r="J80" s="173">
        <v>11893</v>
      </c>
      <c r="K80" s="174">
        <v>37.68</v>
      </c>
      <c r="L80" s="175">
        <v>0.51</v>
      </c>
      <c r="M80" s="173">
        <v>12600</v>
      </c>
      <c r="N80" s="174">
        <v>40.770000000000003</v>
      </c>
      <c r="O80" s="175">
        <v>0.36</v>
      </c>
      <c r="P80" s="173">
        <v>13533.942408999999</v>
      </c>
      <c r="Q80" s="174">
        <v>45.31</v>
      </c>
      <c r="R80" s="175">
        <v>0.27</v>
      </c>
      <c r="S80" s="156"/>
      <c r="T80" s="157"/>
      <c r="U80" s="157"/>
      <c r="V80" s="4"/>
      <c r="W80" s="4"/>
      <c r="X80" s="4"/>
      <c r="AA80" s="5"/>
      <c r="AB80" s="5"/>
      <c r="AC80" s="5"/>
    </row>
    <row r="81" spans="1:29" ht="18.75" customHeight="1">
      <c r="A81" s="231"/>
      <c r="B81" s="239" t="s">
        <v>16</v>
      </c>
      <c r="C81" s="25" t="s">
        <v>17</v>
      </c>
      <c r="D81" s="170" t="s">
        <v>9</v>
      </c>
      <c r="E81" s="171" t="s">
        <v>9</v>
      </c>
      <c r="F81" s="172" t="s">
        <v>9</v>
      </c>
      <c r="G81" s="170" t="s">
        <v>9</v>
      </c>
      <c r="H81" s="171" t="s">
        <v>9</v>
      </c>
      <c r="I81" s="172" t="s">
        <v>9</v>
      </c>
      <c r="J81" s="170" t="s">
        <v>9</v>
      </c>
      <c r="K81" s="171" t="s">
        <v>9</v>
      </c>
      <c r="L81" s="172" t="s">
        <v>9</v>
      </c>
      <c r="M81" s="170" t="s">
        <v>9</v>
      </c>
      <c r="N81" s="171" t="s">
        <v>9</v>
      </c>
      <c r="O81" s="172" t="s">
        <v>9</v>
      </c>
      <c r="P81" s="170" t="s">
        <v>9</v>
      </c>
      <c r="Q81" s="171" t="s">
        <v>9</v>
      </c>
      <c r="R81" s="172" t="s">
        <v>9</v>
      </c>
      <c r="S81" s="155"/>
      <c r="T81" s="155"/>
      <c r="U81" s="155"/>
      <c r="V81" s="4"/>
      <c r="W81" s="4"/>
      <c r="X81" s="4"/>
      <c r="AA81" s="5"/>
      <c r="AB81" s="5"/>
      <c r="AC81" s="5"/>
    </row>
    <row r="82" spans="1:29" ht="18.75" customHeight="1">
      <c r="A82" s="231"/>
      <c r="B82" s="240"/>
      <c r="C82" s="25" t="s">
        <v>18</v>
      </c>
      <c r="D82" s="167" t="s">
        <v>9</v>
      </c>
      <c r="E82" s="168" t="s">
        <v>9</v>
      </c>
      <c r="F82" s="169" t="s">
        <v>9</v>
      </c>
      <c r="G82" s="167" t="s">
        <v>9</v>
      </c>
      <c r="H82" s="168" t="s">
        <v>9</v>
      </c>
      <c r="I82" s="169" t="s">
        <v>9</v>
      </c>
      <c r="J82" s="167" t="s">
        <v>9</v>
      </c>
      <c r="K82" s="168" t="s">
        <v>9</v>
      </c>
      <c r="L82" s="169" t="s">
        <v>9</v>
      </c>
      <c r="M82" s="167" t="s">
        <v>9</v>
      </c>
      <c r="N82" s="168" t="s">
        <v>9</v>
      </c>
      <c r="O82" s="169" t="s">
        <v>9</v>
      </c>
      <c r="P82" s="167" t="s">
        <v>9</v>
      </c>
      <c r="Q82" s="168" t="s">
        <v>9</v>
      </c>
      <c r="R82" s="169" t="s">
        <v>9</v>
      </c>
      <c r="S82" s="155"/>
      <c r="T82" s="155"/>
      <c r="U82" s="154"/>
      <c r="V82" s="4"/>
      <c r="W82" s="4"/>
      <c r="X82" s="4"/>
      <c r="AA82" s="5"/>
      <c r="AB82" s="5"/>
      <c r="AC82" s="5"/>
    </row>
    <row r="83" spans="1:29" ht="18.75" customHeight="1">
      <c r="A83" s="231"/>
      <c r="B83" s="240"/>
      <c r="C83" s="16" t="s">
        <v>19</v>
      </c>
      <c r="D83" s="20">
        <v>581</v>
      </c>
      <c r="E83" s="21">
        <v>1.82</v>
      </c>
      <c r="F83" s="108" t="s">
        <v>9</v>
      </c>
      <c r="G83" s="20">
        <v>1415</v>
      </c>
      <c r="H83" s="21">
        <v>4.57</v>
      </c>
      <c r="I83" s="108" t="s">
        <v>9</v>
      </c>
      <c r="J83" s="20">
        <v>2376</v>
      </c>
      <c r="K83" s="21">
        <v>7.53</v>
      </c>
      <c r="L83" s="108" t="s">
        <v>9</v>
      </c>
      <c r="M83" s="20">
        <v>920</v>
      </c>
      <c r="N83" s="21">
        <v>2.98</v>
      </c>
      <c r="O83" s="108" t="s">
        <v>9</v>
      </c>
      <c r="P83" s="20">
        <v>5352</v>
      </c>
      <c r="Q83" s="21">
        <v>17.920000000000002</v>
      </c>
      <c r="R83" s="108" t="s">
        <v>9</v>
      </c>
      <c r="S83" s="151"/>
      <c r="T83" s="154"/>
      <c r="U83" s="158"/>
      <c r="V83" s="4"/>
      <c r="W83" s="4"/>
      <c r="X83" s="4"/>
      <c r="AA83" s="5"/>
      <c r="AB83" s="5"/>
      <c r="AC83" s="5"/>
    </row>
    <row r="84" spans="1:29" ht="18.75" customHeight="1">
      <c r="A84" s="231"/>
      <c r="B84" s="241"/>
      <c r="C84" s="46" t="s">
        <v>29</v>
      </c>
      <c r="D84" s="62">
        <v>581</v>
      </c>
      <c r="E84" s="34">
        <v>1.82</v>
      </c>
      <c r="F84" s="49" t="s">
        <v>14</v>
      </c>
      <c r="G84" s="62">
        <v>1415</v>
      </c>
      <c r="H84" s="34">
        <v>4.57</v>
      </c>
      <c r="I84" s="49" t="s">
        <v>34</v>
      </c>
      <c r="J84" s="62">
        <v>2376</v>
      </c>
      <c r="K84" s="34">
        <v>7.53</v>
      </c>
      <c r="L84" s="63" t="s">
        <v>14</v>
      </c>
      <c r="M84" s="62">
        <v>920</v>
      </c>
      <c r="N84" s="34">
        <v>2.98</v>
      </c>
      <c r="O84" s="49" t="s">
        <v>14</v>
      </c>
      <c r="P84" s="62">
        <v>5352</v>
      </c>
      <c r="Q84" s="34">
        <v>17.920000000000002</v>
      </c>
      <c r="R84" s="49" t="s">
        <v>14</v>
      </c>
      <c r="S84" s="151"/>
      <c r="T84" s="154"/>
      <c r="U84" s="157"/>
      <c r="V84" s="4"/>
      <c r="W84" s="4"/>
      <c r="X84" s="4"/>
      <c r="AA84" s="5"/>
      <c r="AB84" s="5"/>
      <c r="AC84" s="5"/>
    </row>
    <row r="85" spans="1:29" ht="18.75" hidden="1" customHeight="1">
      <c r="A85" s="231"/>
      <c r="B85" s="236" t="s">
        <v>20</v>
      </c>
      <c r="C85" s="237"/>
      <c r="D85" s="74" t="s">
        <v>9</v>
      </c>
      <c r="E85" s="75" t="s">
        <v>9</v>
      </c>
      <c r="F85" s="76" t="s">
        <v>9</v>
      </c>
      <c r="G85" s="74" t="s">
        <v>9</v>
      </c>
      <c r="H85" s="75" t="s">
        <v>9</v>
      </c>
      <c r="I85" s="76" t="s">
        <v>9</v>
      </c>
      <c r="J85" s="74" t="s">
        <v>9</v>
      </c>
      <c r="K85" s="75" t="s">
        <v>9</v>
      </c>
      <c r="L85" s="76" t="s">
        <v>9</v>
      </c>
      <c r="M85" s="74" t="s">
        <v>9</v>
      </c>
      <c r="N85" s="75" t="s">
        <v>9</v>
      </c>
      <c r="O85" s="76" t="s">
        <v>9</v>
      </c>
      <c r="P85" s="74" t="s">
        <v>9</v>
      </c>
      <c r="Q85" s="75" t="s">
        <v>9</v>
      </c>
      <c r="R85" s="76" t="s">
        <v>9</v>
      </c>
      <c r="S85" s="159"/>
      <c r="T85" s="160"/>
      <c r="U85" s="158"/>
      <c r="V85" s="4"/>
      <c r="W85" s="4"/>
      <c r="X85" s="4"/>
      <c r="AA85" s="5"/>
      <c r="AB85" s="5"/>
      <c r="AC85" s="5"/>
    </row>
    <row r="86" spans="1:29" ht="18.75" hidden="1" customHeight="1">
      <c r="A86" s="232"/>
      <c r="B86" s="236" t="s">
        <v>21</v>
      </c>
      <c r="C86" s="237"/>
      <c r="D86" s="74" t="s">
        <v>9</v>
      </c>
      <c r="E86" s="75" t="s">
        <v>9</v>
      </c>
      <c r="F86" s="76" t="s">
        <v>9</v>
      </c>
      <c r="G86" s="74" t="s">
        <v>9</v>
      </c>
      <c r="H86" s="75" t="s">
        <v>9</v>
      </c>
      <c r="I86" s="76" t="s">
        <v>9</v>
      </c>
      <c r="J86" s="74" t="s">
        <v>9</v>
      </c>
      <c r="K86" s="75" t="s">
        <v>9</v>
      </c>
      <c r="L86" s="76" t="s">
        <v>9</v>
      </c>
      <c r="M86" s="74" t="s">
        <v>9</v>
      </c>
      <c r="N86" s="75" t="s">
        <v>9</v>
      </c>
      <c r="O86" s="76" t="s">
        <v>9</v>
      </c>
      <c r="P86" s="74" t="s">
        <v>9</v>
      </c>
      <c r="Q86" s="75" t="s">
        <v>9</v>
      </c>
      <c r="R86" s="76" t="s">
        <v>9</v>
      </c>
      <c r="S86" s="161"/>
      <c r="T86" s="160"/>
      <c r="U86" s="160"/>
      <c r="V86" s="4"/>
      <c r="W86" s="4"/>
      <c r="X86" s="4"/>
      <c r="AA86" s="5"/>
      <c r="AB86" s="5"/>
      <c r="AC86" s="5"/>
    </row>
    <row r="87" spans="1:29" ht="18.75" customHeight="1">
      <c r="A87" s="230" t="s">
        <v>22</v>
      </c>
      <c r="B87" s="213" t="s">
        <v>35</v>
      </c>
      <c r="C87" s="214"/>
      <c r="D87" s="81">
        <v>14954</v>
      </c>
      <c r="E87" s="82">
        <v>46.8</v>
      </c>
      <c r="F87" s="83">
        <v>0.53</v>
      </c>
      <c r="G87" s="81">
        <v>14261</v>
      </c>
      <c r="H87" s="82">
        <v>46.08</v>
      </c>
      <c r="I87" s="176">
        <v>-1.98</v>
      </c>
      <c r="J87" s="81">
        <v>15564</v>
      </c>
      <c r="K87" s="82">
        <v>49.31</v>
      </c>
      <c r="L87" s="183">
        <v>9.02</v>
      </c>
      <c r="M87" s="81">
        <v>15802</v>
      </c>
      <c r="N87" s="82">
        <v>51.14</v>
      </c>
      <c r="O87" s="176">
        <v>1.51</v>
      </c>
      <c r="P87" s="81">
        <v>9580</v>
      </c>
      <c r="Q87" s="82">
        <v>32.07</v>
      </c>
      <c r="R87" s="176">
        <v>-2.04</v>
      </c>
      <c r="S87" s="151"/>
      <c r="T87" s="154"/>
      <c r="U87" s="154"/>
      <c r="V87" s="4"/>
      <c r="W87" s="4"/>
      <c r="X87" s="4"/>
      <c r="AA87" s="5"/>
      <c r="AB87" s="5"/>
      <c r="AC87" s="5"/>
    </row>
    <row r="88" spans="1:29" ht="18.75" customHeight="1">
      <c r="A88" s="231"/>
      <c r="B88" s="215" t="s">
        <v>23</v>
      </c>
      <c r="C88" s="216"/>
      <c r="D88" s="88">
        <v>2028</v>
      </c>
      <c r="E88" s="89">
        <v>6.35</v>
      </c>
      <c r="F88" s="90">
        <v>0.79</v>
      </c>
      <c r="G88" s="88">
        <v>1880</v>
      </c>
      <c r="H88" s="89">
        <v>6.08</v>
      </c>
      <c r="I88" s="177">
        <v>0.71</v>
      </c>
      <c r="J88" s="88">
        <v>1730</v>
      </c>
      <c r="K88" s="89">
        <v>5.48</v>
      </c>
      <c r="L88" s="177">
        <v>0.79</v>
      </c>
      <c r="M88" s="88">
        <v>1580</v>
      </c>
      <c r="N88" s="182">
        <v>5.1100000000000003</v>
      </c>
      <c r="O88" s="177">
        <v>0.7</v>
      </c>
      <c r="P88" s="88">
        <v>1403</v>
      </c>
      <c r="Q88" s="182">
        <v>4.7</v>
      </c>
      <c r="R88" s="177">
        <v>0.7</v>
      </c>
      <c r="S88" s="162"/>
      <c r="T88" s="154"/>
      <c r="U88" s="163"/>
      <c r="V88" s="4"/>
      <c r="W88" s="4"/>
      <c r="X88" s="4"/>
      <c r="AA88" s="5"/>
      <c r="AB88" s="5"/>
      <c r="AC88" s="5"/>
    </row>
    <row r="89" spans="1:29" ht="18.75" customHeight="1">
      <c r="A89" s="232"/>
      <c r="B89" s="217" t="s">
        <v>24</v>
      </c>
      <c r="C89" s="218"/>
      <c r="D89" s="74" t="s">
        <v>9</v>
      </c>
      <c r="E89" s="75" t="s">
        <v>9</v>
      </c>
      <c r="F89" s="76" t="s">
        <v>9</v>
      </c>
      <c r="G89" s="74" t="s">
        <v>9</v>
      </c>
      <c r="H89" s="75" t="s">
        <v>9</v>
      </c>
      <c r="I89" s="178" t="s">
        <v>9</v>
      </c>
      <c r="J89" s="74" t="s">
        <v>9</v>
      </c>
      <c r="K89" s="75" t="s">
        <v>9</v>
      </c>
      <c r="L89" s="178" t="s">
        <v>9</v>
      </c>
      <c r="M89" s="74" t="s">
        <v>9</v>
      </c>
      <c r="N89" s="75" t="s">
        <v>9</v>
      </c>
      <c r="O89" s="178" t="s">
        <v>9</v>
      </c>
      <c r="P89" s="74" t="s">
        <v>9</v>
      </c>
      <c r="Q89" s="75" t="s">
        <v>9</v>
      </c>
      <c r="R89" s="178" t="s">
        <v>9</v>
      </c>
      <c r="S89" s="161"/>
      <c r="T89" s="160"/>
      <c r="U89" s="155"/>
      <c r="V89" s="4"/>
      <c r="W89" s="4"/>
      <c r="X89" s="4"/>
      <c r="AA89" s="5"/>
      <c r="AB89" s="5"/>
      <c r="AC89" s="5"/>
    </row>
    <row r="90" spans="1:29" ht="18.75" customHeight="1">
      <c r="A90" s="96"/>
      <c r="B90" s="219" t="s">
        <v>25</v>
      </c>
      <c r="C90" s="220"/>
      <c r="D90" s="98">
        <v>31952</v>
      </c>
      <c r="E90" s="79">
        <v>100</v>
      </c>
      <c r="F90" s="99">
        <v>0.55000000000000004</v>
      </c>
      <c r="G90" s="98">
        <v>30947</v>
      </c>
      <c r="H90" s="79">
        <v>100</v>
      </c>
      <c r="I90" s="179">
        <v>-0.63</v>
      </c>
      <c r="J90" s="98">
        <v>31563</v>
      </c>
      <c r="K90" s="79">
        <v>100</v>
      </c>
      <c r="L90" s="179">
        <v>4.5</v>
      </c>
      <c r="M90" s="98">
        <v>30903</v>
      </c>
      <c r="N90" s="79">
        <v>100</v>
      </c>
      <c r="O90" s="179">
        <v>0.94</v>
      </c>
      <c r="P90" s="98">
        <v>29869</v>
      </c>
      <c r="Q90" s="79">
        <v>100</v>
      </c>
      <c r="R90" s="179">
        <v>-0.51</v>
      </c>
      <c r="S90" s="151"/>
      <c r="T90" s="152"/>
      <c r="U90" s="153"/>
      <c r="V90" s="4"/>
      <c r="W90" s="4"/>
      <c r="X90" s="4"/>
      <c r="AA90" s="5"/>
      <c r="AB90" s="5"/>
      <c r="AC90" s="5"/>
    </row>
    <row r="91" spans="1:29" ht="18.75" customHeight="1">
      <c r="A91" s="5"/>
      <c r="B91" s="101"/>
      <c r="C91" s="101"/>
      <c r="D91" s="64"/>
      <c r="E91" s="100"/>
      <c r="F91" s="102"/>
      <c r="G91" s="64"/>
      <c r="H91" s="100"/>
      <c r="I91" s="184"/>
      <c r="J91" s="64"/>
      <c r="K91" s="100"/>
      <c r="L91" s="184"/>
      <c r="M91" s="64"/>
      <c r="N91" s="100"/>
      <c r="O91" s="184"/>
      <c r="P91" s="64"/>
      <c r="Q91" s="100"/>
      <c r="R91" s="184"/>
      <c r="S91" s="151"/>
      <c r="T91" s="152"/>
      <c r="U91" s="153"/>
      <c r="V91" s="4"/>
      <c r="W91" s="4"/>
      <c r="X91" s="4"/>
      <c r="AA91" s="5"/>
      <c r="AB91" s="5"/>
      <c r="AC91" s="5"/>
    </row>
    <row r="92" spans="1:29" ht="18.75" customHeight="1">
      <c r="A92" s="5"/>
      <c r="B92" s="101"/>
      <c r="C92" s="101"/>
      <c r="D92" s="64"/>
      <c r="E92" s="100"/>
      <c r="F92" s="102"/>
      <c r="G92" s="64"/>
      <c r="H92" s="100"/>
      <c r="I92" s="184"/>
      <c r="J92" s="64"/>
      <c r="K92" s="100"/>
      <c r="L92" s="184"/>
      <c r="M92" s="64"/>
      <c r="N92" s="100"/>
      <c r="O92" s="184"/>
      <c r="P92" s="64"/>
      <c r="Q92" s="100"/>
      <c r="R92" s="184"/>
      <c r="S92" s="151"/>
      <c r="T92" s="152"/>
      <c r="U92" s="153"/>
      <c r="V92" s="4"/>
      <c r="W92" s="4"/>
      <c r="X92" s="4"/>
      <c r="AA92" s="5"/>
      <c r="AB92" s="5"/>
      <c r="AC92" s="5"/>
    </row>
    <row r="93" spans="1:29" ht="18.75" customHeight="1">
      <c r="A93" s="5"/>
      <c r="B93" s="101"/>
      <c r="C93" s="101"/>
      <c r="D93" s="64"/>
      <c r="E93" s="100"/>
      <c r="F93" s="102"/>
      <c r="G93" s="64"/>
      <c r="H93" s="100"/>
      <c r="I93" s="184"/>
      <c r="J93" s="64"/>
      <c r="K93" s="100"/>
      <c r="L93" s="184"/>
      <c r="M93" s="64"/>
      <c r="N93" s="100"/>
      <c r="O93" s="184"/>
      <c r="P93" s="64"/>
      <c r="Q93" s="100"/>
      <c r="R93" s="184"/>
      <c r="S93" s="151"/>
      <c r="T93" s="152"/>
      <c r="U93" s="153"/>
      <c r="V93" s="4"/>
      <c r="W93" s="4"/>
      <c r="X93" s="4"/>
      <c r="AA93" s="5"/>
      <c r="AB93" s="5"/>
      <c r="AC93" s="5"/>
    </row>
    <row r="94" spans="1:29" ht="18.75" customHeight="1">
      <c r="A94" s="5"/>
      <c r="B94" s="101"/>
      <c r="C94" s="101"/>
      <c r="D94" s="64"/>
      <c r="E94" s="100"/>
      <c r="F94" s="102"/>
      <c r="G94" s="64"/>
      <c r="H94" s="100"/>
      <c r="I94" s="184"/>
      <c r="J94" s="64"/>
      <c r="K94" s="100"/>
      <c r="L94" s="184"/>
      <c r="M94" s="64"/>
      <c r="N94" s="100"/>
      <c r="O94" s="184"/>
      <c r="P94" s="64"/>
      <c r="Q94" s="100"/>
      <c r="R94" s="184"/>
      <c r="S94" s="151"/>
      <c r="T94" s="152"/>
      <c r="U94" s="153"/>
      <c r="V94" s="4"/>
      <c r="W94" s="4"/>
      <c r="X94" s="4"/>
      <c r="AA94" s="5"/>
      <c r="AB94" s="5"/>
      <c r="AC94" s="5"/>
    </row>
    <row r="95" spans="1:29" ht="18.75" customHeight="1">
      <c r="A95" s="116" t="s">
        <v>44</v>
      </c>
      <c r="D95" s="64"/>
      <c r="E95" s="100"/>
      <c r="F95" s="8"/>
      <c r="G95" s="64"/>
      <c r="H95" s="100"/>
      <c r="I95" s="8" t="s">
        <v>1</v>
      </c>
      <c r="J95" s="64"/>
      <c r="K95" s="100"/>
      <c r="L95" s="184"/>
      <c r="M95" s="64"/>
      <c r="N95" s="100"/>
      <c r="O95" s="184"/>
      <c r="P95" s="64"/>
      <c r="Q95" s="100"/>
      <c r="R95" s="184"/>
      <c r="S95" s="151"/>
      <c r="T95" s="152"/>
      <c r="U95" s="153"/>
      <c r="V95" s="4"/>
      <c r="W95" s="4"/>
      <c r="X95" s="4"/>
      <c r="AA95" s="5"/>
      <c r="AB95" s="5"/>
      <c r="AC95" s="5"/>
    </row>
    <row r="96" spans="1:29" ht="18.75" customHeight="1">
      <c r="A96" s="221" t="s">
        <v>2</v>
      </c>
      <c r="B96" s="222"/>
      <c r="C96" s="223"/>
      <c r="D96" s="227" t="s">
        <v>45</v>
      </c>
      <c r="E96" s="228"/>
      <c r="F96" s="229"/>
      <c r="G96" s="227" t="s">
        <v>65</v>
      </c>
      <c r="H96" s="228"/>
      <c r="I96" s="229"/>
      <c r="J96" s="64"/>
      <c r="K96" s="100"/>
      <c r="L96" s="184"/>
      <c r="M96" s="64"/>
      <c r="N96" s="100"/>
      <c r="O96" s="184"/>
      <c r="P96" s="64"/>
      <c r="Q96" s="100"/>
      <c r="R96" s="184"/>
      <c r="S96" s="151"/>
      <c r="T96" s="152"/>
      <c r="U96" s="153"/>
      <c r="V96" s="4"/>
      <c r="W96" s="4"/>
      <c r="X96" s="4"/>
      <c r="AA96" s="5"/>
      <c r="AB96" s="5"/>
      <c r="AC96" s="5"/>
    </row>
    <row r="97" spans="1:29" ht="18.75" customHeight="1">
      <c r="A97" s="224"/>
      <c r="B97" s="225"/>
      <c r="C97" s="226"/>
      <c r="D97" s="13" t="s">
        <v>3</v>
      </c>
      <c r="E97" s="14" t="s">
        <v>4</v>
      </c>
      <c r="F97" s="12" t="s">
        <v>5</v>
      </c>
      <c r="G97" s="13" t="s">
        <v>3</v>
      </c>
      <c r="H97" s="14" t="s">
        <v>4</v>
      </c>
      <c r="I97" s="12" t="s">
        <v>5</v>
      </c>
      <c r="J97" s="64"/>
      <c r="K97" s="100"/>
      <c r="L97" s="184"/>
      <c r="M97" s="64"/>
      <c r="N97" s="100"/>
      <c r="O97" s="184"/>
      <c r="P97" s="64"/>
      <c r="Q97" s="100"/>
      <c r="R97" s="184"/>
      <c r="S97" s="151"/>
      <c r="T97" s="152"/>
      <c r="U97" s="153"/>
      <c r="V97" s="4"/>
      <c r="W97" s="4"/>
      <c r="X97" s="4"/>
      <c r="AA97" s="5"/>
      <c r="AB97" s="5"/>
      <c r="AC97" s="5"/>
    </row>
    <row r="98" spans="1:29" ht="18.75" customHeight="1">
      <c r="A98" s="230" t="s">
        <v>6</v>
      </c>
      <c r="B98" s="230" t="s">
        <v>47</v>
      </c>
      <c r="C98" s="16" t="s">
        <v>8</v>
      </c>
      <c r="D98" s="164">
        <v>2084</v>
      </c>
      <c r="E98" s="165">
        <v>6.93</v>
      </c>
      <c r="F98" s="166">
        <v>0.56000000000000005</v>
      </c>
      <c r="G98" s="199">
        <v>3493.76</v>
      </c>
      <c r="H98" s="165">
        <v>12.08</v>
      </c>
      <c r="I98" s="190">
        <v>0.65</v>
      </c>
      <c r="J98" s="64"/>
      <c r="K98" s="100"/>
      <c r="L98" s="184"/>
      <c r="M98" s="64"/>
      <c r="N98" s="100"/>
      <c r="O98" s="184"/>
      <c r="P98" s="64"/>
      <c r="Q98" s="100"/>
      <c r="R98" s="184"/>
      <c r="S98" s="151"/>
      <c r="T98" s="152"/>
      <c r="U98" s="153"/>
      <c r="V98" s="4"/>
      <c r="W98" s="4"/>
      <c r="X98" s="4"/>
      <c r="AA98" s="5"/>
      <c r="AB98" s="5"/>
      <c r="AC98" s="5"/>
    </row>
    <row r="99" spans="1:29" ht="18.75" customHeight="1">
      <c r="A99" s="231"/>
      <c r="B99" s="231"/>
      <c r="C99" s="25" t="s">
        <v>10</v>
      </c>
      <c r="D99" s="187">
        <v>3796.9209999999998</v>
      </c>
      <c r="E99" s="168">
        <v>12.62</v>
      </c>
      <c r="F99" s="169">
        <v>0.28000000000000003</v>
      </c>
      <c r="G99" s="200">
        <v>3797.54</v>
      </c>
      <c r="H99" s="168">
        <v>13.13</v>
      </c>
      <c r="I99" s="191">
        <v>0.28000000000000003</v>
      </c>
      <c r="J99" s="64"/>
      <c r="K99" s="100"/>
      <c r="L99" s="184"/>
      <c r="M99" s="64"/>
      <c r="N99" s="100"/>
      <c r="O99" s="184"/>
      <c r="P99" s="64"/>
      <c r="Q99" s="100"/>
      <c r="R99" s="184"/>
      <c r="S99" s="151"/>
      <c r="T99" s="152"/>
      <c r="U99" s="153"/>
      <c r="V99" s="4"/>
      <c r="W99" s="4"/>
      <c r="X99" s="4"/>
      <c r="AA99" s="5"/>
      <c r="AB99" s="5"/>
      <c r="AC99" s="5"/>
    </row>
    <row r="100" spans="1:29" ht="18.75" customHeight="1">
      <c r="A100" s="231"/>
      <c r="B100" s="231"/>
      <c r="C100" s="31" t="s">
        <v>11</v>
      </c>
      <c r="D100" s="33">
        <v>8532.4639999999999</v>
      </c>
      <c r="E100" s="34">
        <v>28.36</v>
      </c>
      <c r="F100" s="35">
        <v>0.25</v>
      </c>
      <c r="G100" s="201">
        <v>7027.2610000000004</v>
      </c>
      <c r="H100" s="34">
        <v>24.3</v>
      </c>
      <c r="I100" s="192">
        <v>0.22</v>
      </c>
      <c r="J100" s="64"/>
      <c r="K100" s="100"/>
      <c r="L100" s="184"/>
      <c r="M100" s="64"/>
      <c r="N100" s="100"/>
      <c r="O100" s="184"/>
      <c r="P100" s="64"/>
      <c r="Q100" s="100"/>
      <c r="R100" s="184"/>
      <c r="S100" s="151"/>
      <c r="T100" s="152"/>
      <c r="U100" s="153"/>
      <c r="V100" s="4"/>
      <c r="W100" s="4"/>
      <c r="X100" s="4"/>
      <c r="AA100" s="5"/>
      <c r="AB100" s="5"/>
      <c r="AC100" s="5"/>
    </row>
    <row r="101" spans="1:29" ht="18.75" customHeight="1">
      <c r="A101" s="231"/>
      <c r="B101" s="231"/>
      <c r="C101" s="25" t="s">
        <v>12</v>
      </c>
      <c r="D101" s="37">
        <v>300</v>
      </c>
      <c r="E101" s="38">
        <v>1</v>
      </c>
      <c r="F101" s="39">
        <v>0.15</v>
      </c>
      <c r="G101" s="202">
        <v>300</v>
      </c>
      <c r="H101" s="38">
        <v>1.04</v>
      </c>
      <c r="I101" s="193">
        <v>0.13</v>
      </c>
      <c r="J101" s="64"/>
      <c r="K101" s="100"/>
      <c r="L101" s="184"/>
      <c r="M101" s="64"/>
      <c r="N101" s="100"/>
      <c r="O101" s="184"/>
      <c r="P101" s="64"/>
      <c r="Q101" s="100"/>
      <c r="R101" s="184"/>
      <c r="S101" s="151"/>
      <c r="T101" s="152"/>
      <c r="U101" s="153"/>
      <c r="V101" s="4"/>
      <c r="W101" s="4"/>
      <c r="X101" s="4"/>
      <c r="AA101" s="5"/>
      <c r="AB101" s="5"/>
      <c r="AC101" s="5"/>
    </row>
    <row r="102" spans="1:29" ht="18.75" hidden="1" customHeight="1">
      <c r="A102" s="231"/>
      <c r="B102" s="231"/>
      <c r="C102" s="25" t="s">
        <v>13</v>
      </c>
      <c r="D102" s="43" t="s">
        <v>9</v>
      </c>
      <c r="E102" s="44" t="s">
        <v>9</v>
      </c>
      <c r="F102" s="45" t="s">
        <v>9</v>
      </c>
      <c r="G102" s="203" t="s">
        <v>9</v>
      </c>
      <c r="H102" s="44" t="s">
        <v>9</v>
      </c>
      <c r="I102" s="194" t="s">
        <v>9</v>
      </c>
      <c r="J102" s="64"/>
      <c r="K102" s="100"/>
      <c r="L102" s="184"/>
      <c r="M102" s="64"/>
      <c r="N102" s="100"/>
      <c r="O102" s="184"/>
      <c r="P102" s="64"/>
      <c r="Q102" s="100"/>
      <c r="R102" s="184"/>
      <c r="S102" s="151"/>
      <c r="T102" s="152"/>
      <c r="U102" s="153"/>
      <c r="V102" s="4"/>
      <c r="W102" s="4"/>
      <c r="X102" s="4"/>
      <c r="AA102" s="5"/>
      <c r="AB102" s="5"/>
      <c r="AC102" s="5"/>
    </row>
    <row r="103" spans="1:29" ht="18.75" hidden="1" customHeight="1">
      <c r="A103" s="231"/>
      <c r="B103" s="231"/>
      <c r="C103" s="25" t="s">
        <v>15</v>
      </c>
      <c r="D103" s="167" t="s">
        <v>9</v>
      </c>
      <c r="E103" s="168" t="s">
        <v>9</v>
      </c>
      <c r="F103" s="169" t="s">
        <v>9</v>
      </c>
      <c r="G103" s="200" t="s">
        <v>9</v>
      </c>
      <c r="H103" s="168" t="s">
        <v>9</v>
      </c>
      <c r="I103" s="191" t="s">
        <v>9</v>
      </c>
      <c r="J103" s="64"/>
      <c r="K103" s="100"/>
      <c r="L103" s="184"/>
      <c r="M103" s="64"/>
      <c r="N103" s="100"/>
      <c r="O103" s="184"/>
      <c r="P103" s="64"/>
      <c r="Q103" s="100"/>
      <c r="R103" s="184"/>
      <c r="S103" s="151"/>
      <c r="T103" s="152"/>
      <c r="U103" s="153"/>
      <c r="V103" s="4"/>
      <c r="W103" s="4"/>
      <c r="X103" s="4"/>
      <c r="AA103" s="5"/>
      <c r="AB103" s="5"/>
      <c r="AC103" s="5"/>
    </row>
    <row r="104" spans="1:29" ht="18.75" customHeight="1">
      <c r="A104" s="231"/>
      <c r="B104" s="232"/>
      <c r="C104" s="46" t="s">
        <v>29</v>
      </c>
      <c r="D104" s="185">
        <v>14713.39</v>
      </c>
      <c r="E104" s="174">
        <v>48.9</v>
      </c>
      <c r="F104" s="175">
        <v>0.27</v>
      </c>
      <c r="G104" s="204">
        <v>14618.561</v>
      </c>
      <c r="H104" s="174">
        <v>50.55</v>
      </c>
      <c r="I104" s="195">
        <v>0.31</v>
      </c>
      <c r="J104" s="64"/>
      <c r="K104" s="100"/>
      <c r="L104" s="184"/>
      <c r="M104" s="64"/>
      <c r="N104" s="100"/>
      <c r="O104" s="184"/>
      <c r="P104" s="64"/>
      <c r="Q104" s="100"/>
      <c r="R104" s="184"/>
      <c r="S104" s="151"/>
      <c r="T104" s="152"/>
      <c r="U104" s="153"/>
      <c r="V104" s="4"/>
      <c r="W104" s="4"/>
      <c r="X104" s="4"/>
      <c r="AA104" s="5"/>
      <c r="AB104" s="5"/>
      <c r="AC104" s="5"/>
    </row>
    <row r="105" spans="1:29" ht="18.75" hidden="1" customHeight="1">
      <c r="A105" s="231"/>
      <c r="B105" s="233" t="s">
        <v>46</v>
      </c>
      <c r="C105" s="25" t="s">
        <v>17</v>
      </c>
      <c r="D105" s="170" t="s">
        <v>9</v>
      </c>
      <c r="E105" s="171" t="s">
        <v>9</v>
      </c>
      <c r="F105" s="172" t="s">
        <v>9</v>
      </c>
      <c r="G105" s="205" t="s">
        <v>9</v>
      </c>
      <c r="H105" s="171" t="s">
        <v>9</v>
      </c>
      <c r="I105" s="196" t="s">
        <v>9</v>
      </c>
      <c r="J105" s="64"/>
      <c r="K105" s="100"/>
      <c r="L105" s="184"/>
      <c r="M105" s="64"/>
      <c r="N105" s="100"/>
      <c r="O105" s="184"/>
      <c r="P105" s="64"/>
      <c r="Q105" s="100"/>
      <c r="R105" s="184"/>
      <c r="S105" s="151"/>
      <c r="T105" s="152"/>
      <c r="U105" s="153"/>
      <c r="V105" s="4"/>
      <c r="W105" s="4"/>
      <c r="X105" s="4"/>
      <c r="AA105" s="5"/>
      <c r="AB105" s="5"/>
      <c r="AC105" s="5"/>
    </row>
    <row r="106" spans="1:29" ht="18.75" hidden="1" customHeight="1">
      <c r="A106" s="231"/>
      <c r="B106" s="234"/>
      <c r="C106" s="25" t="s">
        <v>18</v>
      </c>
      <c r="D106" s="167" t="s">
        <v>9</v>
      </c>
      <c r="E106" s="168" t="s">
        <v>9</v>
      </c>
      <c r="F106" s="169" t="s">
        <v>9</v>
      </c>
      <c r="G106" s="200" t="s">
        <v>9</v>
      </c>
      <c r="H106" s="168" t="s">
        <v>9</v>
      </c>
      <c r="I106" s="191" t="s">
        <v>9</v>
      </c>
      <c r="J106" s="64"/>
      <c r="K106" s="100"/>
      <c r="L106" s="184"/>
      <c r="M106" s="64"/>
      <c r="N106" s="100"/>
      <c r="O106" s="184"/>
      <c r="P106" s="64"/>
      <c r="Q106" s="100"/>
      <c r="R106" s="184"/>
      <c r="S106" s="151"/>
      <c r="T106" s="152"/>
      <c r="U106" s="153"/>
      <c r="V106" s="4"/>
      <c r="W106" s="4"/>
      <c r="X106" s="4"/>
      <c r="AA106" s="5"/>
      <c r="AB106" s="5"/>
      <c r="AC106" s="5"/>
    </row>
    <row r="107" spans="1:29" ht="18.75" customHeight="1">
      <c r="A107" s="231"/>
      <c r="B107" s="234"/>
      <c r="C107" s="16" t="s">
        <v>19</v>
      </c>
      <c r="D107" s="20">
        <v>3603.7530000000002</v>
      </c>
      <c r="E107" s="21">
        <v>11.98</v>
      </c>
      <c r="F107" s="108">
        <v>0</v>
      </c>
      <c r="G107" s="206">
        <v>3996.5929999999998</v>
      </c>
      <c r="H107" s="21">
        <v>13.82</v>
      </c>
      <c r="I107" s="197">
        <v>0.01</v>
      </c>
      <c r="J107" s="64"/>
      <c r="K107" s="100"/>
      <c r="L107" s="184"/>
      <c r="M107" s="64"/>
      <c r="N107" s="100"/>
      <c r="O107" s="184"/>
      <c r="P107" s="64"/>
      <c r="Q107" s="100"/>
      <c r="R107" s="184"/>
      <c r="S107" s="151"/>
      <c r="T107" s="152"/>
      <c r="U107" s="153"/>
      <c r="V107" s="4"/>
      <c r="W107" s="4"/>
      <c r="X107" s="4"/>
      <c r="AA107" s="5"/>
      <c r="AB107" s="5"/>
      <c r="AC107" s="5"/>
    </row>
    <row r="108" spans="1:29" ht="18.75" hidden="1" customHeight="1">
      <c r="A108" s="231"/>
      <c r="B108" s="235"/>
      <c r="C108" s="46" t="s">
        <v>29</v>
      </c>
      <c r="D108" s="20">
        <v>3603.7530000000002</v>
      </c>
      <c r="E108" s="21">
        <v>11.98</v>
      </c>
      <c r="F108" s="108">
        <v>0</v>
      </c>
      <c r="G108" s="206">
        <v>3603.7530000000002</v>
      </c>
      <c r="H108" s="21">
        <v>11.98</v>
      </c>
      <c r="I108" s="197">
        <v>0</v>
      </c>
      <c r="J108" s="64"/>
      <c r="K108" s="100"/>
      <c r="L108" s="184"/>
      <c r="M108" s="64"/>
      <c r="N108" s="100"/>
      <c r="O108" s="184"/>
      <c r="P108" s="64"/>
      <c r="Q108" s="100"/>
      <c r="R108" s="184"/>
      <c r="S108" s="151"/>
      <c r="T108" s="152"/>
      <c r="U108" s="153"/>
      <c r="V108" s="4"/>
      <c r="W108" s="4"/>
      <c r="X108" s="4"/>
      <c r="AA108" s="5"/>
      <c r="AB108" s="5"/>
      <c r="AC108" s="5"/>
    </row>
    <row r="109" spans="1:29" ht="18.75" hidden="1" customHeight="1">
      <c r="A109" s="231"/>
      <c r="B109" s="236" t="s">
        <v>20</v>
      </c>
      <c r="C109" s="237"/>
      <c r="D109" s="74" t="s">
        <v>9</v>
      </c>
      <c r="E109" s="75" t="s">
        <v>9</v>
      </c>
      <c r="F109" s="76" t="s">
        <v>9</v>
      </c>
      <c r="G109" s="207" t="s">
        <v>9</v>
      </c>
      <c r="H109" s="75" t="s">
        <v>9</v>
      </c>
      <c r="I109" s="178" t="s">
        <v>9</v>
      </c>
      <c r="J109" s="64"/>
      <c r="K109" s="100"/>
      <c r="L109" s="184"/>
      <c r="M109" s="64"/>
      <c r="N109" s="100"/>
      <c r="O109" s="184"/>
      <c r="P109" s="64"/>
      <c r="Q109" s="100"/>
      <c r="R109" s="184"/>
      <c r="S109" s="151"/>
      <c r="T109" s="152"/>
      <c r="U109" s="153"/>
      <c r="V109" s="4"/>
      <c r="W109" s="4"/>
      <c r="X109" s="4"/>
      <c r="AA109" s="5"/>
      <c r="AB109" s="5"/>
      <c r="AC109" s="5"/>
    </row>
    <row r="110" spans="1:29" ht="18.75" hidden="1" customHeight="1">
      <c r="A110" s="232"/>
      <c r="B110" s="236" t="s">
        <v>21</v>
      </c>
      <c r="C110" s="237"/>
      <c r="D110" s="74" t="s">
        <v>9</v>
      </c>
      <c r="E110" s="75" t="s">
        <v>9</v>
      </c>
      <c r="F110" s="76" t="s">
        <v>9</v>
      </c>
      <c r="G110" s="207" t="s">
        <v>9</v>
      </c>
      <c r="H110" s="75" t="s">
        <v>9</v>
      </c>
      <c r="I110" s="178" t="s">
        <v>9</v>
      </c>
      <c r="J110" s="64"/>
      <c r="K110" s="100"/>
      <c r="L110" s="184"/>
      <c r="M110" s="64"/>
      <c r="N110" s="100"/>
      <c r="O110" s="184"/>
      <c r="P110" s="64"/>
      <c r="Q110" s="100"/>
      <c r="R110" s="184"/>
      <c r="S110" s="151"/>
      <c r="T110" s="152"/>
      <c r="U110" s="153"/>
      <c r="V110" s="4"/>
      <c r="W110" s="4"/>
      <c r="X110" s="4"/>
      <c r="AA110" s="5"/>
      <c r="AB110" s="5"/>
      <c r="AC110" s="5"/>
    </row>
    <row r="111" spans="1:29" ht="18.75" customHeight="1">
      <c r="A111" s="210" t="s">
        <v>22</v>
      </c>
      <c r="B111" s="213" t="s">
        <v>35</v>
      </c>
      <c r="C111" s="214"/>
      <c r="D111" s="81">
        <v>10552.244000000001</v>
      </c>
      <c r="E111" s="82">
        <v>35.07</v>
      </c>
      <c r="F111" s="188">
        <v>10.15</v>
      </c>
      <c r="G111" s="208">
        <v>10302.39</v>
      </c>
      <c r="H111" s="82">
        <v>35.630000000000003</v>
      </c>
      <c r="I111" s="198">
        <v>-2.37</v>
      </c>
      <c r="J111" s="64"/>
      <c r="K111" s="100"/>
      <c r="L111" s="184"/>
      <c r="M111" s="64"/>
      <c r="N111" s="100"/>
      <c r="O111" s="184"/>
      <c r="P111" s="64"/>
      <c r="Q111" s="100"/>
      <c r="R111" s="184"/>
      <c r="S111" s="151"/>
      <c r="T111" s="152"/>
      <c r="U111" s="153"/>
      <c r="V111" s="4"/>
      <c r="W111" s="4"/>
      <c r="X111" s="4"/>
      <c r="AA111" s="5"/>
      <c r="AB111" s="5"/>
      <c r="AC111" s="5"/>
    </row>
    <row r="112" spans="1:29" ht="18.75" customHeight="1">
      <c r="A112" s="211"/>
      <c r="B112" s="215" t="s">
        <v>23</v>
      </c>
      <c r="C112" s="216"/>
      <c r="D112" s="88">
        <v>1217.7670000000001</v>
      </c>
      <c r="E112" s="89">
        <v>4.05</v>
      </c>
      <c r="F112" s="90">
        <v>0.7</v>
      </c>
      <c r="G112" s="207" t="s">
        <v>9</v>
      </c>
      <c r="H112" s="189" t="s">
        <v>66</v>
      </c>
      <c r="I112" s="177">
        <v>0.63</v>
      </c>
      <c r="J112" s="64"/>
      <c r="K112" s="100"/>
      <c r="L112" s="184"/>
      <c r="M112" s="64"/>
      <c r="N112" s="100"/>
      <c r="O112" s="184"/>
      <c r="P112" s="64"/>
      <c r="Q112" s="100"/>
      <c r="R112" s="184"/>
      <c r="S112" s="151"/>
      <c r="T112" s="152"/>
      <c r="U112" s="153"/>
      <c r="V112" s="4"/>
      <c r="W112" s="4"/>
      <c r="X112" s="4"/>
      <c r="AA112" s="5"/>
      <c r="AB112" s="5"/>
      <c r="AC112" s="5"/>
    </row>
    <row r="113" spans="1:29" ht="18.75" hidden="1" customHeight="1">
      <c r="A113" s="212"/>
      <c r="B113" s="217" t="s">
        <v>24</v>
      </c>
      <c r="C113" s="218"/>
      <c r="D113" s="74" t="s">
        <v>9</v>
      </c>
      <c r="E113" s="75" t="s">
        <v>9</v>
      </c>
      <c r="F113" s="76" t="s">
        <v>9</v>
      </c>
      <c r="G113" s="207" t="s">
        <v>9</v>
      </c>
      <c r="H113" s="75" t="s">
        <v>9</v>
      </c>
      <c r="I113" s="178" t="s">
        <v>9</v>
      </c>
      <c r="J113" s="64"/>
      <c r="K113" s="100"/>
      <c r="L113" s="184"/>
      <c r="M113" s="64"/>
      <c r="N113" s="100"/>
      <c r="O113" s="184"/>
      <c r="P113" s="64"/>
      <c r="Q113" s="100"/>
      <c r="R113" s="184"/>
      <c r="S113" s="151"/>
      <c r="T113" s="152"/>
      <c r="U113" s="153"/>
      <c r="V113" s="4"/>
      <c r="W113" s="4"/>
      <c r="X113" s="4"/>
      <c r="AA113" s="5"/>
      <c r="AB113" s="5"/>
      <c r="AC113" s="5"/>
    </row>
    <row r="114" spans="1:29" ht="18.75" customHeight="1">
      <c r="A114" s="96"/>
      <c r="B114" s="219" t="s">
        <v>25</v>
      </c>
      <c r="C114" s="220"/>
      <c r="D114" s="186">
        <v>30087.153999999999</v>
      </c>
      <c r="E114" s="79">
        <v>100</v>
      </c>
      <c r="F114" s="99">
        <v>3.47</v>
      </c>
      <c r="G114" s="209">
        <v>28917.544000000002</v>
      </c>
      <c r="H114" s="79">
        <v>100</v>
      </c>
      <c r="I114" s="179">
        <v>-0.67</v>
      </c>
      <c r="J114" s="64"/>
      <c r="K114" s="100"/>
      <c r="L114" s="184"/>
      <c r="M114" s="64"/>
      <c r="N114" s="100"/>
      <c r="O114" s="184"/>
      <c r="P114" s="64"/>
      <c r="Q114" s="100"/>
      <c r="R114" s="184"/>
      <c r="S114" s="151"/>
      <c r="T114" s="152"/>
      <c r="U114" s="153"/>
      <c r="V114" s="4"/>
      <c r="W114" s="4"/>
      <c r="X114" s="4"/>
      <c r="AA114" s="5"/>
      <c r="AB114" s="5"/>
      <c r="AC114" s="5"/>
    </row>
    <row r="115" spans="1:29" ht="18.75" customHeight="1">
      <c r="A115" s="5"/>
      <c r="B115" s="101"/>
      <c r="C115" s="101"/>
      <c r="D115" s="64"/>
      <c r="E115" s="100"/>
      <c r="F115" s="102"/>
      <c r="G115" s="64"/>
      <c r="H115" s="100"/>
      <c r="I115" s="184"/>
      <c r="J115" s="64"/>
      <c r="K115" s="100"/>
      <c r="L115" s="184"/>
      <c r="M115" s="64"/>
      <c r="N115" s="100"/>
      <c r="O115" s="184"/>
      <c r="P115" s="64"/>
      <c r="Q115" s="100"/>
      <c r="R115" s="184"/>
      <c r="S115" s="151"/>
      <c r="T115" s="152"/>
      <c r="U115" s="153"/>
      <c r="V115" s="4"/>
      <c r="W115" s="4"/>
      <c r="X115" s="4"/>
      <c r="AA115" s="5"/>
      <c r="AB115" s="5"/>
      <c r="AC115" s="5"/>
    </row>
    <row r="116" spans="1:29" ht="18.75" customHeight="1">
      <c r="A116" s="5"/>
      <c r="B116" s="101"/>
      <c r="C116" s="101"/>
      <c r="D116" s="64"/>
      <c r="E116" s="100"/>
      <c r="F116" s="102"/>
      <c r="G116" s="64"/>
      <c r="H116" s="100"/>
      <c r="I116" s="184"/>
      <c r="J116" s="64"/>
      <c r="K116" s="100"/>
      <c r="L116" s="184"/>
      <c r="M116" s="64"/>
      <c r="N116" s="100"/>
      <c r="O116" s="184"/>
      <c r="P116" s="64"/>
      <c r="Q116" s="100"/>
      <c r="R116" s="184"/>
      <c r="S116" s="151"/>
      <c r="T116" s="152"/>
      <c r="U116" s="153"/>
      <c r="V116" s="4"/>
      <c r="W116" s="4"/>
      <c r="X116" s="4"/>
      <c r="AA116" s="5"/>
      <c r="AB116" s="5"/>
      <c r="AC116" s="5"/>
    </row>
    <row r="117" spans="1:29" ht="18.75" customHeight="1">
      <c r="A117" s="114" t="s">
        <v>26</v>
      </c>
      <c r="B117" s="2" t="s">
        <v>27</v>
      </c>
    </row>
    <row r="118" spans="1:29" ht="18.75" customHeight="1">
      <c r="A118" s="2" t="s">
        <v>28</v>
      </c>
      <c r="B118" s="2" t="s">
        <v>67</v>
      </c>
    </row>
    <row r="119" spans="1:29" ht="18.75" customHeight="1">
      <c r="A119" s="2"/>
      <c r="B119" s="2" t="s">
        <v>43</v>
      </c>
    </row>
    <row r="120" spans="1:29" ht="18.75" customHeight="1">
      <c r="A120" s="2"/>
      <c r="B120" s="2" t="s">
        <v>40</v>
      </c>
    </row>
    <row r="121" spans="1:29" ht="18.75" customHeight="1">
      <c r="A121" s="2"/>
      <c r="B121" s="2" t="s">
        <v>41</v>
      </c>
    </row>
    <row r="122" spans="1:29" ht="18.75" customHeight="1">
      <c r="B122" s="2" t="s">
        <v>42</v>
      </c>
    </row>
  </sheetData>
  <sheetProtection algorithmName="SHA-512" hashValue="DFdOqgGglBgHrsmaYVW8YH70r7f9OLYw3sUNNHzBWCcxmHaDniumUymvBFn3NlBAeRO9CNAWaRGDt7078gKorg==" saltValue="ZLjKQ1praommp8PQhe1EXQ==" spinCount="100000" sheet="1"/>
  <mergeCells count="80">
    <mergeCell ref="G96:I96"/>
    <mergeCell ref="A2:U2"/>
    <mergeCell ref="A5:C6"/>
    <mergeCell ref="D5:F5"/>
    <mergeCell ref="G5:I5"/>
    <mergeCell ref="J5:L5"/>
    <mergeCell ref="M5:O5"/>
    <mergeCell ref="P5:R5"/>
    <mergeCell ref="S5:U5"/>
    <mergeCell ref="B7:B13"/>
    <mergeCell ref="B14:B17"/>
    <mergeCell ref="B18:C18"/>
    <mergeCell ref="B19:C19"/>
    <mergeCell ref="A20:A22"/>
    <mergeCell ref="B20:C20"/>
    <mergeCell ref="B21:C21"/>
    <mergeCell ref="B22:C22"/>
    <mergeCell ref="A7:A19"/>
    <mergeCell ref="B23:C23"/>
    <mergeCell ref="A27:C28"/>
    <mergeCell ref="D27:F27"/>
    <mergeCell ref="G27:I27"/>
    <mergeCell ref="J27:L27"/>
    <mergeCell ref="P27:R27"/>
    <mergeCell ref="A29:A41"/>
    <mergeCell ref="B29:B35"/>
    <mergeCell ref="B36:B39"/>
    <mergeCell ref="B40:C40"/>
    <mergeCell ref="B41:C41"/>
    <mergeCell ref="M27:O27"/>
    <mergeCell ref="A42:A44"/>
    <mergeCell ref="B42:C42"/>
    <mergeCell ref="B43:C43"/>
    <mergeCell ref="B44:C44"/>
    <mergeCell ref="B45:C45"/>
    <mergeCell ref="B67:C67"/>
    <mergeCell ref="D49:F49"/>
    <mergeCell ref="A51:A63"/>
    <mergeCell ref="B51:B57"/>
    <mergeCell ref="B58:B61"/>
    <mergeCell ref="B62:C62"/>
    <mergeCell ref="B63:C63"/>
    <mergeCell ref="A49:C50"/>
    <mergeCell ref="P49:R49"/>
    <mergeCell ref="M49:O49"/>
    <mergeCell ref="J49:L49"/>
    <mergeCell ref="A64:A66"/>
    <mergeCell ref="B64:C64"/>
    <mergeCell ref="B65:C65"/>
    <mergeCell ref="B66:C66"/>
    <mergeCell ref="G49:I49"/>
    <mergeCell ref="S72:U72"/>
    <mergeCell ref="A74:A86"/>
    <mergeCell ref="B74:B80"/>
    <mergeCell ref="B81:B84"/>
    <mergeCell ref="B85:C85"/>
    <mergeCell ref="B86:C86"/>
    <mergeCell ref="A72:C73"/>
    <mergeCell ref="G72:I72"/>
    <mergeCell ref="J72:L72"/>
    <mergeCell ref="M72:O72"/>
    <mergeCell ref="P72:R72"/>
    <mergeCell ref="D72:F72"/>
    <mergeCell ref="A87:A89"/>
    <mergeCell ref="B87:C87"/>
    <mergeCell ref="B88:C88"/>
    <mergeCell ref="B89:C89"/>
    <mergeCell ref="B90:C90"/>
    <mergeCell ref="A96:C97"/>
    <mergeCell ref="D96:F96"/>
    <mergeCell ref="A98:A110"/>
    <mergeCell ref="B98:B104"/>
    <mergeCell ref="B105:B108"/>
    <mergeCell ref="B109:C109"/>
    <mergeCell ref="B110:C110"/>
    <mergeCell ref="A111:A113"/>
    <mergeCell ref="B111:C111"/>
    <mergeCell ref="B112:C112"/>
    <mergeCell ref="B113:C113"/>
    <mergeCell ref="B114:C114"/>
  </mergeCells>
  <phoneticPr fontId="4"/>
  <printOptions horizontalCentered="1" gridLinesSet="0"/>
  <pageMargins left="0.35433070866141736" right="0.19685039370078741" top="0.23622047244094491" bottom="0.19685039370078741" header="0.15748031496062992" footer="0.15748031496062992"/>
  <pageSetup paperSize="9" scale="72" fitToHeight="2" orientation="landscape"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建退共 特別給付経理（百万円単位）</vt:lpstr>
      <vt:lpstr>'建退共 特別給付経理（百万円単位）'!Print_Titles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村瀬 明代(情報)</cp:lastModifiedBy>
  <cp:lastPrinted>2025-08-20T02:15:50Z</cp:lastPrinted>
  <dcterms:created xsi:type="dcterms:W3CDTF">2014-09-04T02:29:40Z</dcterms:created>
  <dcterms:modified xsi:type="dcterms:W3CDTF">2025-08-28T07:39:38Z</dcterms:modified>
</cp:coreProperties>
</file>